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880" documentId="13_ncr:1_{F6CB121F-512D-4AA6-A0C1-0FB36C537598}" xr6:coauthVersionLast="47" xr6:coauthVersionMax="47" xr10:uidLastSave="{27AEED00-BD0D-4301-A1BE-3121B27D62BD}"/>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<sst xmlns="http://schemas.openxmlformats.org/spreadsheetml/2006/main" count="180277" uniqueCount="39122">
  <si>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</si>
  <si>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</si>
  <si>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</si>
  <si>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</si>
  <si>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</si>
  <si>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</si>
  <si>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</si>
  <si>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</si>
  <si>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</si>
  <si>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</si>
  <si>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</si>
  <si>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</si>
  <si>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</si>
  <si>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</si>
  <si>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</si>
  <si>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</si>
  <si>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</si>
  <si>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</si>
  <si>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</si>
  <si>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</si>
  <si>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</si>
  <si>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</si>
  <si>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</si>
  <si>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</si>
  <si>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</si>
  <si>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</si>
  <si>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</si>
  <si>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</si>
  <si>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</si>
  <si>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</si>
  <si>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</si>
  <si>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</si>
  <si>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</si>
  <si>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</si>
  <si>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</si>
  <si>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</si>
  <si>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</si>
  <si>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</si>
  <si>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</si>
  <si>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</si>
  <si>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</si>
  <si>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</si>
  <si>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</si>
  <si>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</si>
  <si>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</si>
  <si>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</si>
  <si>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</si>
  <si>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</si>
  <si>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</si>
  <si>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</si>
  <si>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</si>
  <si>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</si>
  <si>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</si>
  <si>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</si>
  <si>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</si>
  <si>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</si>
  <si>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</si>
  <si>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</si>
  <si>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</si>
  <si>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</si>
  <si>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</si>
  <si>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</si>
  <si>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</si>
  <si>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</si>
  <si>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</si>
  <si>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</si>
  <si>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</si>
  <si>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</si>
  <si>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</si>
  <si>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</si>
  <si>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</si>
  <si>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</si>
  <si>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</si>
  <si>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</si>
  <si>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</si>
  <si>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</si>
  <si>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</si>
  <si>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</si>
  <si>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</si>
  <si>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</si>
  <si>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</si>
  <si>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</si>
  <si>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</si>
  <si>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</si>
  <si>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</si>
  <si>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</si>
  <si>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</si>
  <si>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</si>
  <si>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</si>
  <si>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</si>
  <si>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</si>
  <si>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</si>
  <si>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</si>
  <si>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</si>
  <si>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</si>
  <si>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</si>
  <si>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</si>
  <si>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</si>
  <si>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</si>
  <si>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</si>
  <si>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</si>
  <si>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</si>
  <si>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</si>
  <si>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</si>
  <si>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</si>
  <si>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</si>
  <si>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</si>
  <si>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</si>
  <si>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</si>
  <si>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</si>
  <si>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</si>
  <si>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</si>
  <si>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</si>
  <si>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</si>
  <si>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</si>
  <si>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</si>
  <si>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</si>
  <si>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</si>
  <si>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</si>
  <si>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</si>
  <si>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</si>
  <si>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</si>
  <si>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</si>
  <si>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</si>
  <si>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</si>
  <si>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</si>
  <si>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</si>
  <si>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</si>
  <si>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</si>
  <si>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</si>
  <si>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</si>
  <si>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</si>
  <si>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</si>
  <si>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</si>
  <si>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</si>
  <si>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</si>
  <si>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</si>
  <si>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</si>
  <si>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</si>
  <si>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</si>
  <si>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</si>
  <si>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</si>
  <si>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</si>
  <si>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</si>
  <si>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</si>
  <si>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</si>
  <si>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</si>
  <si>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</si>
  <si>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</si>
  <si>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</si>
  <si>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</si>
  <si>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</si>
  <si>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</si>
  <si>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</si>
  <si>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</si>
  <si>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</si>
  <si>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</si>
  <si>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</si>
  <si>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</si>
  <si>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</si>
  <si>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</si>
  <si>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</si>
  <si>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</si>
  <si>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</si>
  <si>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</si>
  <si>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</si>
  <si>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</si>
  <si>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</si>
  <si>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</si>
  <si>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</si>
  <si>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</si>
  <si>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</si>
  <si>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</si>
  <si>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</si>
  <si>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</si>
  <si>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</si>
  <si>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</si>
  <si>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</si>
  <si>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</si>
  <si>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</si>
  <si>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</si>
  <si>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</si>
  <si>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</si>
  <si>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</si>
  <si>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</si>
  <si>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</si>
  <si>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</si>
  <si>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</si>
  <si>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</si>
  <si>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</si>
  <si>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</si>
  <si>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</si>
  <si>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</si>
  <si>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</si>
  <si>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</si>
  <si>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</si>
  <si>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</si>
  <si>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</si>
  <si>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</si>
  <si>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</si>
  <si>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</si>
  <si>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</si>
  <si>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</si>
  <si>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</si>
  <si>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</si>
  <si>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</si>
  <si>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</si>
  <si>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</si>
  <si>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</si>
  <si>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</si>
  <si>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</si>
  <si>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</si>
  <si>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</si>
  <si>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</si>
  <si>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</si>
  <si>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</si>
  <si>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</si>
  <si>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</si>
  <si>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</si>
  <si>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</si>
  <si>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</si>
  <si>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</si>
  <si>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</si>
  <si>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</si>
  <si>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</si>
  <si>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</si>
  <si>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</si>
  <si>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</si>
  <si>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</si>
  <si>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</si>
  <si>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</si>
  <si>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</si>
  <si>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</si>
  <si>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</si>
  <si>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</si>
  <si>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</si>
  <si>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</si>
  <si>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</si>
  <si>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</si>
  <si>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</si>
  <si>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</si>
  <si>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</si>
  <si>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</si>
  <si>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</si>
  <si>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</si>
  <si>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</si>
  <si>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</si>
  <si>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</si>
  <si>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</si>
  <si>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</si>
  <si>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</si>
  <si>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</si>
  <si>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</si>
  <si>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</si>
  <si>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</si>
  <si>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</si>
  <si>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</si>
  <si>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</si>
  <si>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</si>
  <si>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</si>
  <si>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</si>
  <si>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</si>
  <si>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</si>
  <si>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</si>
  <si>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</si>
  <si>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</si>
  <si>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</si>
  <si>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</si>
  <si>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</si>
  <si>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</si>
  <si>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</si>
  <si>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</si>
  <si>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</si>
  <si>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</si>
  <si>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</si>
  <si>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</si>
  <si>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</si>
  <si>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</si>
  <si>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</si>
  <si>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</si>
  <si>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</si>
  <si>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</si>
  <si>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</si>
  <si>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</si>
  <si>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</si>
  <si>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</si>
  <si>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</si>
  <si>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</si>
  <si>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</si>
  <si>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</si>
  <si>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</si>
  <si>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</si>
  <si>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</si>
  <si>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</si>
  <si>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</si>
  <si>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</si>
  <si>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</si>
  <si>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</si>
  <si>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</si>
  <si>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</si>
  <si>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</si>
  <si>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</si>
  <si>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</si>
  <si>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</si>
  <si>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</si>
  <si>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</si>
  <si>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</si>
  <si>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</si>
  <si>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</si>
  <si>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</si>
  <si>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</si>
  <si>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</si>
  <si>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</si>
  <si>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</si>
  <si>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</si>
  <si>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</si>
  <si>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</si>
  <si>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</si>
  <si>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</si>
  <si>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</si>
  <si>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</si>
  <si>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</si>
  <si>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</si>
  <si>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</si>
  <si>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</si>
  <si>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</si>
  <si>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</si>
  <si>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</si>
  <si>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</si>
  <si>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</si>
  <si>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</si>
  <si>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</si>
  <si>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</si>
  <si>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</si>
  <si>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</si>
  <si>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</si>
  <si>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</si>
  <si>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</si>
  <si>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</si>
  <si>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</si>
  <si>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</si>
  <si>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</si>
  <si>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</si>
  <si>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</si>
  <si>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</si>
  <si>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</si>
  <si>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</si>
  <si>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</si>
  <si>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</si>
  <si>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</si>
  <si>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</si>
  <si>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</si>
  <si>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</si>
  <si>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</si>
  <si>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</si>
  <si>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</si>
  <si>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</si>
  <si>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</si>
  <si>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</si>
  <si>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</si>
  <si>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</si>
  <si>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</si>
  <si>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</si>
  <si>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</si>
  <si>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</si>
  <si>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</si>
  <si>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</si>
  <si>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</si>
  <si>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</si>
  <si>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</si>
  <si>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</si>
  <si>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</si>
  <si>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</si>
  <si>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</si>
  <si>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</si>
  <si>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</si>
  <si>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</si>
  <si>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</si>
  <si>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</si>
  <si>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</si>
  <si>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</si>
  <si>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</si>
  <si>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</si>
  <si>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</si>
  <si>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</si>
  <si>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</si>
  <si>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</si>
  <si>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</si>
  <si>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</si>
  <si>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</si>
  <si>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</si>
  <si>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</si>
  <si>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</si>
  <si>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</si>
  <si>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</si>
  <si>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</si>
  <si>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</si>
  <si>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</si>
  <si>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</si>
  <si>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</si>
  <si>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</si>
  <si>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</si>
  <si>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</si>
  <si>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</si>
  <si>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</si>
  <si>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</si>
  <si>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</si>
  <si>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</si>
  <si>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</si>
  <si>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</si>
  <si>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</si>
  <si>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</si>
  <si>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</si>
  <si>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</si>
  <si>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</si>
  <si>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</si>
  <si>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</si>
  <si>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</si>
  <si>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</si>
  <si>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</si>
  <si>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</si>
  <si>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</si>
  <si>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</si>
  <si>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</si>
  <si>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</si>
  <si>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</si>
  <si>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</si>
  <si>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</si>
  <si>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</si>
  <si>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</si>
  <si>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</si>
  <si>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</si>
  <si>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</si>
  <si>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</si>
  <si>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</si>
  <si>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</si>
  <si>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</si>
  <si>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</si>
  <si>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</si>
  <si>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</si>
  <si>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</si>
  <si>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</si>
  <si>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</si>
  <si>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</si>
  <si>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</si>
  <si>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</si>
  <si>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</si>
  <si>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</si>
  <si>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</si>
  <si>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</si>
  <si>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</si>
  <si>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</si>
  <si>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</si>
  <si>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</si>
  <si>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</si>
  <si>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</si>
  <si>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</si>
  <si>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</si>
  <si>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</si>
  <si>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</si>
  <si>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</si>
  <si>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</si>
  <si>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</si>
  <si>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</si>
  <si>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</si>
  <si>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</si>
  <si>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</si>
  <si>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</si>
  <si>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</si>
  <si>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</si>
  <si>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</si>
  <si>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</si>
  <si>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</si>
  <si>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</si>
  <si>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</si>
  <si>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</si>
  <si>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</si>
  <si>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</si>
  <si>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</si>
  <si>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</si>
  <si>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</si>
  <si>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</si>
  <si>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</si>
  <si>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</si>
  <si>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</si>
  <si>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</si>
  <si>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</si>
  <si>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</si>
  <si>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</si>
  <si>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</si>
  <si>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</si>
  <si>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</si>
  <si>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</si>
  <si>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</si>
  <si>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</si>
  <si>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</si>
  <si>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</si>
  <si>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</si>
  <si>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</si>
  <si>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</si>
  <si>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</si>
  <si>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</si>
  <si>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</si>
  <si>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</si>
  <si>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</si>
  <si>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</si>
  <si>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</si>
  <si>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</si>
  <si>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</si>
  <si>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</si>
  <si>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</si>
  <si>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</si>
  <si>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</si>
  <si>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</si>
  <si>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</si>
  <si>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</si>
  <si>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</si>
  <si>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</si>
  <si>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</si>
  <si>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</si>
  <si>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</si>
  <si>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</si>
  <si>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</si>
  <si>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</si>
  <si>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</si>
  <si>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</si>
  <si>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</si>
  <si>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</si>
  <si>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</si>
  <si>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</si>
  <si>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</si>
  <si>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</si>
  <si>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</si>
  <si>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</si>
  <si>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</si>
  <si>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</si>
  <si>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</si>
  <si>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</si>
  <si>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</si>
  <si>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</si>
  <si>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</si>
  <si>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</si>
  <si>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</si>
  <si>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</si>
  <si>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</si>
  <si>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</si>
  <si>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</si>
  <si>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</si>
  <si>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</si>
  <si>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</si>
  <si>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</si>
  <si>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</si>
  <si>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</si>
  <si>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</si>
  <si>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</si>
  <si>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</si>
  <si>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</si>
  <si>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</si>
  <si>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</si>
  <si>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</si>
  <si>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</si>
  <si>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</si>
  <si>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</si>
  <si>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</si>
  <si>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</si>
  <si>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</si>
  <si>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</si>
  <si>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</si>
  <si>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</si>
  <si>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</si>
  <si>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</si>
  <si>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</si>
  <si>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</si>
  <si>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</si>
  <si>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</si>
  <si>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</si>
  <si>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</si>
  <si>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</si>
  <si>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</si>
  <si>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</si>
  <si>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</si>
  <si>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</si>
  <si>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</si>
  <si>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</si>
  <si>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</si>
  <si>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</si>
  <si>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</si>
  <si>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</si>
  <si>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</si>
  <si>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</si>
  <si>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</si>
  <si>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</si>
  <si>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</si>
  <si>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</si>
  <si>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</si>
  <si>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</si>
  <si>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</si>
  <si>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</si>
  <si>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</si>
  <si>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</si>
  <si>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</si>
  <si>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</si>
  <si>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</si>
  <si>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</si>
  <si>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</si>
  <si>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</si>
  <si>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</si>
  <si>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</si>
  <si>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</si>
  <si>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</si>
  <si>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</si>
  <si>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</si>
  <si>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</si>
  <si>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</si>
  <si>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</si>
  <si>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</si>
  <si>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</si>
  <si>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</si>
  <si>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</si>
  <si>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</si>
  <si>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</si>
  <si>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</si>
  <si>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</si>
  <si>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</si>
  <si>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</si>
  <si>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</si>
  <si>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</si>
  <si>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</si>
  <si>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</si>
  <si>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</si>
  <si>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</si>
  <si>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</si>
  <si>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</si>
  <si>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</si>
  <si>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</si>
  <si>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</si>
  <si>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</si>
  <si>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</si>
  <si>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</si>
  <si>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</si>
  <si>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</si>
  <si>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</si>
  <si>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</si>
  <si>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</si>
  <si>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</si>
  <si>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</si>
  <si>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</si>
  <si>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</si>
  <si>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</si>
  <si>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</si>
  <si>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</si>
  <si>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</si>
  <si>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</si>
  <si>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</si>
  <si>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</si>
  <si>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</si>
  <si>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</si>
  <si>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</si>
  <si>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</si>
  <si>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</si>
  <si>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</si>
  <si>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</si>
  <si>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</si>
  <si>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</si>
  <si>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</si>
  <si>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</si>
  <si>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</si>
  <si>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</si>
  <si>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</si>
  <si>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</si>
  <si>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</si>
  <si>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</si>
  <si>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</si>
  <si>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</si>
  <si>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</si>
  <si>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</si>
  <si>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</si>
  <si>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</si>
  <si>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</si>
  <si>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</si>
  <si>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</si>
  <si>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</si>
  <si>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</si>
  <si>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</si>
  <si>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</si>
  <si>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</si>
  <si>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</si>
  <si>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</si>
  <si>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</si>
  <si>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</si>
  <si>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</si>
  <si>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</si>
  <si>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</si>
  <si>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</si>
  <si>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</si>
  <si>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</si>
  <si>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</si>
  <si>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</si>
  <si>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</si>
  <si>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</si>
  <si>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</si>
  <si>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</si>
  <si>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</si>
  <si>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</si>
  <si>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</si>
  <si>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</si>
  <si>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</si>
  <si>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</si>
  <si>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</si>
  <si>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</si>
  <si>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</si>
  <si>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</si>
  <si>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</si>
  <si>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</si>
  <si>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</si>
  <si>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</si>
  <si>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</si>
  <si>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</si>
  <si>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</si>
  <si>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</si>
  <si>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</si>
  <si>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</si>
  <si>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</si>
  <si>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</si>
  <si>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</si>
  <si>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</si>
  <si>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</si>
  <si>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</si>
  <si>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</si>
  <si>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</si>
  <si>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</si>
  <si>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</si>
  <si>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</si>
  <si>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</si>
  <si>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</si>
  <si>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</si>
  <si>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</si>
  <si>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</si>
  <si>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</si>
  <si>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</si>
  <si>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</si>
  <si>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</si>
  <si>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</si>
  <si>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</si>
  <si>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</si>
  <si>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</si>
  <si>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</si>
  <si>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</si>
  <si>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</si>
  <si>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</si>
  <si>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</si>
  <si>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</si>
  <si>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</si>
  <si>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</si>
  <si>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</si>
  <si>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</si>
  <si>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</si>
  <si>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</si>
  <si>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</si>
  <si>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</si>
  <si>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</si>
  <si>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</si>
  <si>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</si>
  <si>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</si>
  <si>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</si>
  <si>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</si>
  <si>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</si>
  <si>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</si>
  <si>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</si>
  <si>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</si>
  <si>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</si>
  <si>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</si>
  <si>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</si>
  <si>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</si>
  <si>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</si>
  <si>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</si>
  <si>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</si>
  <si>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</si>
  <si>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</si>
  <si>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</si>
  <si>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</si>
  <si>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</si>
  <si>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</si>
  <si>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</si>
  <si>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</si>
  <si>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</si>
  <si>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</si>
  <si>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</si>
  <si>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</si>
  <si>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</si>
  <si>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</si>
  <si>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</si>
  <si>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</si>
  <si>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</si>
  <si>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</si>
  <si>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</si>
  <si>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</si>
  <si>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</si>
  <si>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</si>
  <si>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</si>
  <si>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</si>
  <si>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</si>
  <si>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</si>
  <si>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</si>
  <si>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</si>
  <si>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</si>
  <si>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</si>
  <si>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</si>
  <si>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</si>
  <si>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</si>
  <si>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</si>
  <si>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</si>
  <si>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</si>
  <si>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</si>
  <si>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</si>
  <si>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</si>
  <si>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</si>
  <si>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</si>
  <si>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</si>
  <si>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</si>
  <si>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</si>
  <si>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</si>
  <si>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</si>
  <si>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</si>
  <si>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</si>
  <si>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</si>
  <si>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</si>
  <si>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</si>
  <si>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</si>
  <si>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</si>
  <si>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</si>
  <si>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</si>
  <si>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</si>
  <si>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</si>
  <si>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</si>
  <si>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</si>
  <si>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</si>
  <si>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</si>
  <si>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</si>
  <si>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</si>
  <si>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</si>
  <si>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</si>
  <si>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</si>
  <si>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</si>
  <si>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</si>
  <si>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</si>
  <si>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</si>
  <si>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</si>
  <si>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</si>
  <si>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</si>
  <si>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</si>
  <si>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</si>
  <si>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</si>
  <si>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</si>
  <si>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</si>
  <si>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</si>
  <si>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</si>
  <si>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</si>
  <si>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</si>
  <si>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</si>
  <si>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</si>
  <si>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</si>
  <si>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</si>
  <si>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</si>
  <si>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</si>
  <si>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</si>
  <si>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</si>
  <si>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</si>
  <si>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</si>
  <si>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</si>
  <si>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</si>
  <si>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</si>
  <si>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</si>
  <si>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</si>
  <si>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</si>
  <si>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</si>
  <si>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</si>
  <si>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</si>
  <si>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</si>
  <si>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</si>
  <si>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</si>
  <si>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</si>
  <si>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</si>
  <si>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</si>
  <si>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</si>
  <si>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</si>
  <si>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</si>
  <si>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</si>
  <si>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</si>
  <si>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</si>
  <si>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</si>
  <si>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</si>
  <si>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</si>
  <si>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</si>
  <si>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</si>
  <si>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</si>
  <si>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</si>
  <si>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</si>
  <si>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</si>
  <si>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</si>
  <si>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</si>
  <si>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</si>
  <si>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</si>
  <si>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</si>
  <si>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</si>
  <si>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</si>
  <si>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</si>
  <si>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</si>
  <si>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</si>
  <si>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</si>
  <si>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</si>
  <si>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</si>
  <si>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</si>
  <si>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</si>
  <si>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</si>
  <si>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</si>
  <si>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</si>
  <si>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</si>
  <si>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</si>
  <si>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</si>
  <si>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</si>
  <si>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</si>
  <si>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</si>
  <si>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</si>
  <si>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</si>
  <si>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</si>
  <si>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</si>
  <si>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</si>
  <si>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</si>
  <si>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</si>
  <si>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</si>
  <si>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</si>
  <si>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</si>
  <si>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</si>
  <si>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</si>
  <si>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</si>
  <si>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</si>
  <si>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</si>
  <si>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</si>
  <si>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</si>
  <si>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</si>
  <si>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</si>
  <si>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</si>
  <si>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</si>
  <si>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</si>
  <si>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</si>
  <si>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</si>
  <si>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</si>
  <si>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</si>
  <si>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</si>
  <si>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</si>
  <si>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</si>
  <si>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</si>
  <si>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</si>
  <si>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</si>
  <si>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</si>
  <si>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</si>
  <si>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</si>
  <si>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</si>
  <si>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</si>
  <si>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</si>
  <si>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</si>
  <si>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</si>
  <si>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</si>
  <si>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</si>
  <si>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</si>
  <si>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</si>
  <si>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</si>
  <si>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</si>
  <si>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</si>
  <si>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</si>
  <si>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</si>
  <si>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</si>
  <si>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</si>
  <si>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</si>
  <si>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</si>
  <si>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</si>
  <si>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</si>
  <si>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</si>
  <si>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</si>
  <si>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</si>
  <si>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</si>
  <si>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</si>
  <si>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</si>
  <si>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</si>
  <si>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</si>
  <si>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</si>
  <si>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</si>
  <si>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</si>
  <si>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</si>
  <si>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</si>
  <si>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</si>
  <si>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</si>
  <si>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</si>
  <si>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</si>
  <si>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</si>
  <si>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</si>
  <si>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</si>
  <si>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</si>
  <si>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</si>
  <si>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</si>
  <si>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</si>
  <si>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</si>
  <si>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</si>
  <si>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</si>
  <si>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</si>
  <si>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</si>
  <si>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</si>
  <si>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</si>
  <si>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</si>
  <si>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</si>
  <si>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</si>
  <si>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</si>
  <si>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</si>
  <si>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</si>
  <si>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</si>
  <si>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</si>
  <si>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</si>
  <si>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</si>
  <si>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</si>
  <si>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</si>
  <si>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</si>
  <si>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</si>
  <si>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</si>
  <si>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</si>
  <si>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</si>
  <si>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</si>
  <si>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</si>
  <si>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</si>
  <si>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</si>
  <si>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</si>
  <si>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</si>
  <si>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</si>
  <si>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</si>
  <si>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</si>
  <si>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</si>
  <si>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</si>
  <si>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</si>
  <si>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</si>
  <si>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</si>
  <si>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</si>
  <si>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</si>
  <si>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</si>
  <si>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</si>
  <si>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</si>
  <si>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</si>
  <si>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</si>
  <si>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</si>
  <si>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</si>
  <si>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</si>
  <si>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</si>
  <si>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</si>
  <si>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</si>
  <si>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</si>
  <si>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</si>
  <si>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</si>
  <si>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</si>
  <si>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</si>
  <si>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</si>
  <si>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</si>
  <si>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</si>
  <si>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</si>
  <si>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</si>
  <si>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</si>
  <si>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</si>
  <si>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</si>
  <si>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</si>
  <si>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</si>
  <si>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</si>
  <si>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</si>
  <si>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</si>
  <si>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</si>
  <si>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</si>
  <si>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</si>
  <si>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</si>
  <si>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</si>
  <si>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</si>
  <si>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</si>
  <si>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</si>
  <si>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</si>
  <si>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</si>
  <si>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</si>
  <si>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</si>
  <si>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</si>
  <si>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</si>
  <si>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</si>
  <si>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</si>
  <si>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</si>
  <si>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</si>
  <si>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</si>
  <si>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</si>
  <si>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</si>
  <si>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</si>
  <si>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</si>
  <si>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</si>
  <si>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</si>
  <si>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</si>
  <si>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</si>
  <si>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</si>
  <si>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</si>
  <si>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</si>
  <si>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</si>
  <si>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</si>
  <si>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</si>
  <si>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</si>
  <si>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</si>
  <si>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</si>
  <si>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</si>
  <si>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</si>
  <si>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</si>
  <si>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</si>
  <si>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</si>
  <si>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</si>
  <si>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</si>
  <si>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</si>
  <si>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</si>
  <si>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</si>
  <si>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</si>
  <si>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</si>
  <si>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</si>
  <si>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</si>
  <si>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</si>
  <si>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</si>
  <si>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</si>
  <si>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</si>
  <si>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</si>
  <si>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</si>
  <si>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</si>
  <si>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</si>
  <si>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</si>
  <si>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</si>
  <si>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</si>
  <si>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</si>
  <si>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</si>
  <si>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</si>
  <si>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</si>
  <si>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</si>
  <si>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</si>
  <si>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</si>
  <si>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</si>
  <si>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</si>
  <si>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</si>
  <si>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</si>
  <si>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</si>
  <si>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</si>
  <si>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</si>
  <si>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</si>
  <si>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</si>
  <si>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</si>
  <si>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</si>
  <si>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</si>
  <si>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</si>
  <si>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</si>
  <si>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</si>
  <si>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</si>
  <si>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</si>
  <si>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</si>
  <si>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</si>
  <si>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</si>
  <si>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</si>
  <si>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</si>
  <si>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</si>
  <si>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</si>
  <si>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</si>
  <si>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</si>
  <si>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</si>
  <si>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</si>
  <si>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</si>
  <si>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</si>
  <si>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</si>
  <si>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</si>
  <si>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</si>
  <si>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</si>
  <si>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</si>
  <si>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</si>
  <si>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</si>
  <si>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</si>
  <si>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</si>
  <si>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</si>
  <si>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</si>
  <si>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</si>
  <si>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</si>
  <si>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</si>
  <si>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</si>
  <si>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</si>
  <si>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</si>
  <si>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</si>
  <si>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</si>
  <si>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</si>
  <si>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</si>
  <si>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</si>
  <si>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</si>
  <si>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</si>
  <si>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</si>
  <si>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</si>
  <si>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</si>
  <si>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</si>
  <si>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</si>
  <si>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</si>
  <si>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</si>
  <si>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</si>
  <si>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</si>
  <si>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</si>
  <si>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</si>
  <si>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</si>
  <si>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</si>
  <si>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</si>
  <si>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</si>
  <si>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</si>
  <si>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</si>
  <si>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</si>
  <si>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</si>
  <si>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</si>
  <si>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</si>
  <si>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</si>
  <si>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</si>
  <si>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</si>
  <si>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</si>
  <si>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</si>
  <si>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</si>
  <si>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</si>
  <si>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</si>
  <si>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</si>
  <si>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</si>
  <si>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</si>
  <si>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</si>
  <si>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</si>
  <si>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</si>
  <si>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</si>
  <si>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</si>
  <si>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</si>
  <si>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</si>
  <si>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</si>
  <si>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</si>
  <si>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</si>
  <si>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</si>
  <si>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</si>
  <si>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</si>
  <si>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</si>
  <si>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</si>
  <si>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</si>
  <si>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</si>
  <si>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</si>
  <si>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</si>
  <si>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</si>
  <si>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</si>
  <si>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</si>
  <si>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</si>
  <si>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</si>
  <si>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</si>
  <si>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</si>
  <si>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</si>
  <si>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</si>
  <si>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</si>
  <si>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</si>
  <si>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</si>
  <si>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</si>
  <si>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</si>
  <si>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</si>
  <si>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</si>
  <si>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</si>
  <si>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</si>
  <si>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</si>
  <si>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</si>
  <si>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</si>
  <si>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</si>
  <si>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</si>
  <si>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</si>
  <si>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</si>
  <si>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</si>
  <si>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</si>
  <si>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</si>
  <si>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</si>
  <si>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</si>
  <si>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</si>
  <si>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</si>
  <si>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</si>
  <si>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</si>
  <si>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</si>
  <si>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</si>
  <si>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</si>
  <si>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</si>
  <si>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</si>
  <si>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</si>
  <si>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</si>
  <si>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</si>
  <si>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</si>
  <si>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</si>
  <si>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</si>
  <si>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</si>
  <si>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</si>
  <si>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</si>
  <si>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</si>
  <si>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</si>
  <si>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</si>
  <si>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</si>
  <si>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</si>
  <si>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</si>
  <si>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</si>
  <si>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</si>
  <si>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</si>
  <si>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</si>
  <si>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</si>
  <si>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</si>
  <si>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</si>
  <si>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</si>
  <si>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</si>
  <si>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</si>
  <si>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</si>
  <si>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</si>
  <si>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</si>
  <si>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</si>
  <si>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</si>
  <si>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</si>
  <si>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</si>
  <si>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</si>
  <si>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</si>
  <si>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</si>
  <si>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</si>
  <si>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</si>
  <si>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</si>
  <si>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</si>
  <si>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</si>
  <si>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</si>
  <si>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</si>
  <si>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</si>
  <si>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</si>
  <si>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</si>
  <si>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</si>
  <si>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</si>
  <si>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</si>
  <si>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</si>
  <si>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</si>
  <si>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</si>
  <si>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</si>
  <si>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</si>
  <si>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</si>
  <si>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</si>
  <si>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</si>
  <si>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</si>
  <si>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</si>
  <si>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</si>
  <si>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</si>
  <si>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</si>
  <si>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</si>
  <si>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</si>
  <si>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</si>
  <si>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</si>
  <si>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</si>
  <si>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</si>
  <si>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</si>
  <si>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</si>
  <si>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</si>
  <si>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</si>
  <si>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</si>
  <si>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</si>
  <si>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</si>
  <si>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</si>
  <si>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</si>
  <si>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</si>
  <si>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</si>
  <si>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</si>
  <si>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</si>
  <si>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</si>
  <si>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</si>
  <si>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</si>
  <si>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</si>
  <si>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</si>
  <si>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</si>
  <si>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</si>
  <si>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</si>
  <si>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</si>
  <si>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</si>
  <si>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</si>
  <si>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</si>
  <si>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</si>
  <si>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</si>
  <si>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</si>
  <si>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</si>
  <si>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</si>
  <si>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</si>
  <si>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</si>
  <si>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</si>
  <si>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</si>
  <si>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</si>
  <si>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</si>
  <si>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</si>
  <si>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</si>
  <si>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</si>
  <si>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</si>
  <si>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</si>
  <si>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</si>
  <si>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</si>
  <si>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</si>
  <si>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</si>
  <si>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</si>
  <si>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</si>
  <si>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</si>
  <si>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</si>
  <si>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</si>
  <si>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</si>
  <si>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</si>
  <si>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</si>
  <si>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</si>
  <si>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</si>
  <si>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</si>
  <si>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</si>
  <si>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</si>
  <si>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</si>
  <si>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</si>
  <si>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</si>
  <si>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</si>
  <si>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</si>
  <si>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</si>
  <si>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</si>
  <si>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</si>
  <si>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</si>
  <si>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</si>
  <si>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</si>
  <si>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</si>
  <si>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</si>
  <si>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</si>
  <si>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</si>
  <si>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</si>
  <si>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</si>
  <si>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</si>
  <si>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</si>
  <si>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</si>
  <si>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</si>
  <si>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</si>
  <si>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</si>
  <si>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</si>
  <si>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</si>
  <si>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</si>
  <si>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</si>
  <si>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</si>
  <si>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</si>
  <si>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</si>
  <si>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</si>
  <si>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</si>
  <si>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</si>
  <si>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</si>
  <si>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</si>
  <si>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</si>
  <si>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</si>
  <si>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</si>
  <si>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</si>
  <si>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</si>
  <si>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</si>
  <si>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</si>
  <si>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</si>
  <si>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</si>
  <si>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</si>
  <si>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</si>
  <si>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</si>
  <si>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</si>
  <si>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</si>
  <si>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</si>
  <si>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</si>
  <si>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</si>
  <si>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</si>
  <si>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</si>
  <si>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</si>
  <si>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</si>
  <si>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</si>
  <si>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</si>
  <si>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</si>
  <si>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</si>
  <si>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</si>
  <si>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</si>
  <si>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</si>
  <si>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</si>
  <si>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</si>
  <si>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</si>
  <si>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</si>
  <si>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</si>
  <si>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</si>
  <si>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</si>
  <si>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</si>
  <si>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</si>
  <si>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</si>
  <si>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</si>
  <si>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</si>
  <si>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</si>
  <si>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</si>
  <si>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</si>
  <si>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</si>
  <si>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</si>
  <si>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</si>
  <si>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</si>
  <si>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</si>
  <si>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</si>
  <si>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</si>
  <si>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</si>
  <si>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</si>
  <si>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</si>
  <si>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</si>
  <si>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</si>
  <si>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</si>
  <si>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</si>
  <si>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</si>
  <si>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</si>
  <si>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</si>
  <si>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</si>
  <si>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</si>
  <si>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</si>
  <si>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</si>
  <si>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</si>
  <si>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</si>
  <si>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</si>
  <si>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</si>
  <si>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</si>
  <si>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</si>
  <si>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</si>
  <si>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</si>
  <si>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</si>
  <si>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</si>
  <si>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</si>
  <si>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</si>
  <si>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</si>
  <si>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</si>
  <si>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</si>
  <si>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</si>
  <si>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</si>
  <si>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</si>
  <si>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</si>
  <si>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</si>
  <si>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</si>
  <si>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</si>
  <si>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</si>
  <si>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</si>
  <si>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</si>
  <si>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</si>
  <si>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</si>
  <si>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</si>
  <si>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</si>
  <si>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</si>
  <si>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</si>
  <si>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</si>
  <si>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</si>
  <si>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</si>
  <si>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</si>
  <si>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</si>
  <si>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</si>
  <si>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</si>
  <si>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</si>
  <si>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</si>
  <si>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</si>
  <si>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</si>
  <si>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</si>
  <si>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</si>
  <si>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</si>
  <si>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</si>
  <si>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</si>
  <si>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</si>
  <si>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</si>
  <si>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</si>
  <si>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</si>
  <si>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</si>
  <si>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</si>
  <si>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</si>
  <si>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</si>
  <si>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</si>
  <si>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</si>
  <si>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</si>
  <si>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</si>
  <si>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</si>
  <si>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</si>
  <si>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</si>
  <si>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</si>
  <si>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</si>
  <si>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</si>
  <si>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</si>
  <si>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</si>
  <si>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</si>
  <si>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</si>
  <si>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</si>
  <si>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</si>
  <si>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</si>
  <si>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</si>
  <si>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</si>
  <si>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</si>
  <si>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</si>
  <si>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</si>
  <si>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</si>
  <si>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</si>
  <si>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</si>
  <si>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</si>
  <si>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</si>
  <si>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</si>
  <si>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</si>
  <si>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</si>
  <si>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</si>
  <si>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</si>
  <si>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</si>
  <si>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</si>
  <si>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</si>
  <si>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</si>
  <si>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</si>
  <si>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</si>
  <si>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</si>
  <si>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</si>
  <si>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</si>
  <si>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</si>
  <si>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</si>
  <si>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</si>
  <si>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</si>
  <si>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</si>
  <si>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</si>
  <si>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</si>
  <si>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</si>
  <si>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</si>
  <si>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</si>
  <si>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</si>
  <si>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</si>
  <si>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</si>
  <si>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</si>
  <si>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</si>
  <si>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</si>
  <si>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</si>
  <si>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</si>
  <si>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</si>
  <si>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</si>
  <si>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</si>
  <si>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</si>
  <si>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</si>
  <si>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</si>
  <si>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</si>
  <si>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</si>
  <si>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</si>
  <si>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</si>
  <si>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</si>
  <si>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</si>
  <si>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</si>
  <si>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</si>
  <si>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</si>
  <si>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</si>
  <si>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</si>
  <si>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</si>
  <si>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</si>
  <si>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</si>
  <si>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</si>
  <si>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</si>
  <si>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</si>
  <si>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</si>
  <si>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</si>
  <si>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</si>
  <si>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</si>
  <si>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</si>
  <si>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</si>
  <si>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</si>
  <si>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</si>
  <si>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</si>
  <si>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</si>
  <si>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</si>
  <si>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</si>
  <si>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</si>
  <si>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</si>
  <si>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</si>
  <si>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</si>
  <si>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</si>
  <si>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</si>
  <si>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</si>
  <si>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</si>
  <si>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</si>
  <si>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</si>
  <si>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</si>
  <si>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</si>
  <si>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</si>
  <si>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</si>
  <si>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</si>
  <si>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</si>
  <si>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</si>
  <si>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</si>
  <si>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</si>
  <si>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</si>
  <si>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</si>
  <si>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</si>
  <si>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</si>
  <si>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</si>
  <si>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</si>
  <si>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</si>
  <si>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</si>
  <si>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</si>
  <si>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</si>
  <si>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</si>
  <si>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</si>
  <si>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</si>
  <si>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</si>
  <si>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</si>
  <si>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</si>
  <si>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</si>
  <si>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</si>
  <si>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</si>
  <si>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</si>
  <si>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</si>
  <si>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</si>
  <si>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</si>
  <si>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</si>
  <si>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</si>
  <si>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</si>
  <si>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</si>
  <si>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</si>
  <si>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</si>
  <si>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</si>
  <si>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</si>
  <si>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</si>
  <si>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</si>
  <si>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</si>
  <si>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</si>
  <si>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</si>
  <si>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</si>
  <si>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</si>
  <si>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</si>
  <si>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</si>
  <si>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</si>
  <si>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</si>
  <si>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</si>
  <si>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</si>
  <si>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</si>
  <si>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</si>
  <si>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</si>
  <si>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</si>
  <si>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</si>
  <si>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</si>
  <si>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</si>
  <si>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</si>
  <si>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</si>
  <si>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</si>
  <si>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</si>
  <si>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</si>
  <si>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</si>
  <si>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</si>
  <si>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</si>
  <si>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</si>
  <si>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</si>
  <si>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</si>
  <si>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</si>
  <si>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</si>
  <si>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</si>
  <si>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</si>
  <si>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</si>
  <si>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</si>
  <si>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</si>
  <si>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</si>
  <si>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</si>
  <si>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</si>
  <si>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</si>
  <si>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</si>
  <si>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</si>
  <si>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</si>
  <si>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</si>
  <si>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</si>
  <si>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</si>
  <si>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</si>
  <si>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</si>
  <si>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</si>
  <si>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</si>
  <si>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</si>
  <si>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</si>
  <si>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</si>
  <si>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</si>
  <si>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</si>
  <si>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</si>
  <si>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</si>
  <si>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</si>
  <si>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</si>
  <si>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</si>
  <si>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</si>
  <si>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</si>
  <si>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</si>
  <si>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</si>
  <si>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</si>
  <si>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</si>
  <si>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</si>
  <si>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</si>
  <si>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</si>
  <si>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</si>
  <si>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</si>
  <si>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</si>
  <si>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</si>
  <si>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</si>
  <si>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</si>
  <si>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</si>
  <si>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</si>
  <si>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</si>
  <si>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</si>
  <si>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</si>
  <si>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</si>
  <si>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</si>
  <si>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</si>
  <si>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</si>
  <si>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</si>
  <si>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</si>
  <si>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</si>
  <si>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</si>
  <si>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</si>
  <si>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</si>
  <si>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</si>
  <si>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</si>
  <si>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</si>
  <si>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</si>
  <si>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</si>
  <si>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</si>
  <si>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</si>
  <si>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</si>
  <si>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</si>
  <si>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</si>
  <si>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</si>
  <si>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</si>
  <si>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</si>
  <si>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</si>
  <si>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</si>
  <si>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</si>
  <si>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</si>
  <si>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</si>
  <si>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</si>
  <si>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</si>
  <si>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</si>
  <si>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</si>
  <si>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</si>
  <si>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</si>
  <si>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</si>
  <si>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</si>
  <si>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</si>
  <si>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</si>
  <si>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</si>
  <si>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</si>
  <si>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</si>
  <si>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</si>
  <si>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</si>
  <si>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</si>
  <si>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</si>
  <si>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</si>
  <si>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</si>
  <si>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</si>
  <si>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</si>
  <si>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</si>
  <si>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</si>
  <si>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</si>
  <si>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</si>
  <si>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</si>
  <si>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</si>
  <si>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</si>
  <si>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</si>
  <si>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</si>
  <si>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</si>
  <si>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</si>
  <si>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</si>
  <si>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</si>
  <si>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</si>
  <si>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</si>
  <si>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</si>
  <si>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</si>
  <si>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</si>
  <si>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</si>
  <si>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</si>
  <si>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</si>
  <si>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</si>
  <si>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</si>
  <si>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</si>
  <si>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</si>
  <si>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</si>
  <si>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</si>
  <si>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</si>
  <si>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</si>
  <si>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</si>
  <si>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</si>
  <si>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</si>
  <si>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</si>
  <si>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</si>
  <si>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</si>
  <si>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</si>
  <si>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</si>
  <si>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</si>
  <si>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</si>
  <si>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</si>
  <si>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</si>
  <si>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</si>
  <si>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</si>
  <si>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</si>
  <si>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</si>
  <si>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</si>
  <si>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</si>
  <si>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</si>
  <si>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</si>
  <si>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</si>
  <si>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</si>
  <si>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</si>
  <si>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</si>
  <si>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</si>
  <si>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</si>
  <si>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</si>
  <si>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</si>
  <si>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</si>
  <si>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</si>
  <si>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</si>
  <si>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</si>
  <si>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</si>
  <si>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</si>
  <si>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</si>
  <si>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</si>
  <si>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</si>
  <si>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</si>
  <si>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</si>
  <si>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</si>
  <si>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</si>
  <si>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</si>
  <si>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</si>
  <si>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</si>
  <si>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</si>
  <si>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</si>
  <si>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</si>
  <si>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</si>
  <si>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</si>
  <si>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</si>
  <si>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</si>
  <si>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</si>
  <si>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</si>
  <si>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</si>
  <si>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</si>
  <si>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</si>
  <si>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</si>
  <si>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</si>
  <si>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</si>
  <si>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</si>
  <si>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</si>
  <si>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</si>
  <si>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</si>
  <si>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</si>
  <si>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</si>
  <si>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</si>
  <si>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</si>
  <si>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</si>
  <si>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</si>
  <si>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</si>
  <si>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</si>
  <si>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</si>
  <si>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</si>
  <si>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</si>
  <si>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</si>
  <si>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</si>
  <si>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</si>
  <si>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</si>
  <si>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</si>
  <si>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</si>
  <si>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</si>
  <si>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</si>
  <si>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</si>
  <si>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</si>
  <si>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</si>
  <si>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</si>
  <si>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</si>
  <si>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</si>
  <si>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</si>
  <si>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</si>
  <si>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</si>
  <si>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</si>
  <si>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</si>
  <si>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</si>
  <si>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</si>
  <si>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</si>
  <si>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</si>
  <si>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</si>
  <si>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</si>
  <si>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</si>
  <si>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</si>
  <si>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</si>
  <si>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</si>
  <si>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</si>
  <si>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</si>
  <si>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</si>
  <si>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</si>
  <si>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</si>
  <si>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</si>
  <si>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</si>
  <si>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</si>
  <si>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</si>
  <si>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</si>
  <si>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</si>
  <si>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</si>
  <si>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</si>
  <si>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</si>
  <si>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</si>
  <si>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</si>
  <si>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</si>
  <si>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</si>
  <si>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</si>
  <si>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</si>
  <si>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</si>
  <si>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</si>
  <si>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</si>
  <si>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</si>
  <si>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</si>
  <si>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</si>
  <si>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</si>
  <si>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</si>
  <si>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</si>
  <si>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</si>
  <si>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</si>
  <si>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</si>
  <si>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</si>
  <si>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</si>
  <si>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</si>
  <si>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</si>
  <si>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</si>
  <si>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</si>
  <si>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</si>
  <si>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</si>
  <si>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</si>
  <si>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</si>
  <si>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</si>
  <si>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</si>
  <si>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</si>
  <si>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</si>
  <si>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</si>
  <si>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</si>
  <si>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</si>
  <si>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</si>
  <si>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</si>
  <si>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</si>
  <si>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</si>
  <si>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</si>
  <si>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</si>
  <si>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</si>
  <si>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</si>
  <si>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</si>
  <si>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</si>
  <si>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</si>
  <si>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</si>
  <si>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</si>
  <si>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</si>
  <si>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</si>
  <si>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</si>
  <si>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</si>
  <si>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</si>
  <si>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</si>
  <si>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</si>
  <si>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</si>
  <si>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</si>
  <si>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</si>
  <si>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</si>
  <si>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</si>
  <si>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</si>
  <si>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</si>
  <si>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</si>
  <si>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</si>
  <si>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</si>
  <si>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</si>
  <si>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</si>
  <si>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</si>
  <si>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</si>
  <si>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</si>
  <si>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</si>
  <si>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</si>
  <si>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</si>
  <si>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</si>
  <si>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</si>
  <si>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</si>
  <si>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</si>
  <si>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</si>
  <si>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</si>
  <si>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</si>
  <si>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</si>
  <si>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</si>
  <si>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</si>
  <si>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</si>
  <si>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</si>
  <si>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</si>
  <si>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</si>
  <si>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</si>
  <si>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</si>
  <si>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</si>
  <si>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</si>
  <si>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</si>
  <si>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</si>
  <si>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</si>
  <si>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</si>
  <si>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</si>
  <si>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</si>
  <si>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</si>
  <si>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</si>
  <si>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</si>
  <si>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</si>
  <si>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</si>
  <si>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</si>
  <si>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</si>
  <si>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</si>
  <si>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</si>
  <si>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</si>
  <si>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</si>
  <si>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</si>
  <si>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</si>
  <si>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</si>
  <si>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</si>
  <si>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</si>
  <si>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</si>
  <si>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</si>
  <si>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</si>
  <si>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</si>
  <si>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</si>
  <si>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</si>
  <si>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</si>
  <si>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</si>
  <si>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</si>
  <si>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</si>
  <si>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</si>
  <si>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</si>
  <si>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</si>
  <si>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</si>
  <si>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</si>
  <si>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</si>
  <si>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</si>
  <si>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</si>
  <si>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</si>
  <si>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</si>
  <si>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</si>
  <si>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</si>
  <si>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</si>
  <si>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</si>
  <si>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</si>
  <si>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</si>
  <si>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</si>
  <si>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</si>
  <si>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</si>
  <si>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</si>
  <si>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</si>
  <si>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</si>
  <si>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</si>
  <si>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</si>
  <si>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</si>
  <si>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</si>
  <si>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</si>
  <si>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</si>
  <si>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</si>
  <si>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</si>
  <si>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</si>
  <si>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</si>
  <si>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</si>
  <si>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</si>
  <si>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</si>
  <si>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</si>
  <si>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</si>
  <si>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</si>
  <si>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</si>
  <si>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</si>
  <si>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</si>
  <si>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</si>
  <si>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</si>
  <si>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</si>
  <si>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</si>
  <si>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</si>
  <si>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</si>
  <si>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</si>
  <si>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</si>
  <si>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</si>
  <si>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</si>
  <si>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</si>
  <si>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</si>
  <si>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</si>
  <si>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</si>
  <si>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</si>
  <si>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</si>
  <si>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</si>
  <si>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</si>
  <si>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</si>
  <si>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</si>
  <si>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</si>
  <si>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</si>
  <si>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</si>
  <si>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</si>
  <si>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</si>
  <si>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</si>
  <si>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</si>
  <si>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</si>
  <si>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</si>
  <si>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</si>
  <si>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</si>
  <si>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</si>
  <si>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</si>
  <si>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</si>
  <si>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</si>
  <si>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</si>
  <si>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</si>
  <si>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</si>
  <si>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</si>
  <si>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</si>
  <si>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</si>
  <si>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</si>
  <si>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</si>
  <si>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</si>
  <si>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</si>
  <si>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</si>
  <si>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</si>
  <si>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</si>
  <si>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</si>
  <si>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</si>
  <si>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</si>
  <si>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</si>
  <si>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</si>
  <si>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</si>
  <si>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</si>
  <si>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</si>
  <si>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</si>
  <si>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</si>
  <si>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</si>
  <si>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</si>
  <si>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</si>
  <si>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</si>
  <si>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</si>
  <si>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</si>
  <si>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</si>
  <si>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</si>
  <si>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</si>
  <si>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</si>
  <si>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</si>
  <si>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</si>
  <si>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</si>
  <si>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</si>
  <si>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</si>
  <si>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</si>
  <si>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</si>
  <si>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</si>
  <si>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</si>
  <si>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</si>
  <si>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</si>
  <si>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</si>
  <si>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</si>
  <si>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</si>
  <si>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</si>
  <si>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</si>
  <si>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</si>
  <si>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</si>
  <si>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</si>
  <si>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</si>
  <si>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</si>
  <si>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</si>
  <si>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</si>
  <si>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</si>
  <si>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</si>
  <si>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</si>
  <si>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</si>
  <si>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</si>
  <si>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</si>
  <si>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</si>
  <si>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</si>
  <si>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</si>
  <si>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</si>
  <si>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</si>
  <si>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</si>
  <si>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</si>
  <si>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</si>
  <si>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</si>
  <si>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</si>
  <si>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</si>
  <si>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</si>
  <si>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</si>
  <si>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</si>
  <si>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</si>
  <si>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</si>
  <si>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</si>
  <si>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</si>
  <si>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</si>
  <si>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</si>
  <si>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</si>
  <si>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</si>
  <si>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</si>
  <si>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</si>
  <si>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</si>
  <si>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</si>
  <si>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</si>
  <si>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</si>
  <si>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</si>
  <si>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</si>
  <si>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</si>
  <si>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</si>
  <si>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</si>
  <si>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</si>
  <si>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</si>
  <si>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</si>
  <si>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</si>
  <si>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</si>
  <si>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</si>
  <si>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</si>
  <si>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</si>
  <si>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</si>
  <si>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</si>
  <si>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</si>
  <si>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</si>
  <si>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</si>
  <si>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</si>
  <si>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</si>
  <si>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</si>
  <si>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</si>
  <si>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</si>
  <si>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</si>
  <si>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</si>
  <si>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</si>
  <si>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</si>
  <si>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</si>
  <si>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</si>
  <si>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</si>
  <si>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</si>
  <si>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</si>
  <si>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</si>
  <si>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</si>
  <si>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</si>
  <si>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</si>
  <si>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</si>
  <si>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</si>
  <si>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</si>
  <si>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</si>
  <si>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</si>
  <si>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</si>
  <si>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</si>
  <si>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</si>
  <si>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</si>
  <si>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</si>
  <si>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</si>
  <si>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</si>
  <si>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</si>
  <si>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</si>
  <si>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</si>
  <si>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</si>
  <si>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</si>
  <si>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</si>
  <si>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</si>
  <si>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</si>
  <si>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</si>
  <si>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</si>
  <si>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</si>
  <si>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</si>
  <si>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</si>
  <si>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</si>
  <si>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</si>
  <si>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</si>
  <si>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</si>
  <si>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</si>
  <si>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</si>
  <si>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</si>
  <si>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</si>
  <si>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</si>
  <si>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</si>
  <si>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</si>
  <si>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</si>
  <si>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</si>
  <si>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</si>
  <si>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</si>
  <si>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</si>
  <si>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</si>
  <si>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</si>
  <si>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</si>
  <si>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</si>
  <si>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</si>
  <si>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</si>
  <si>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</si>
  <si>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</si>
  <si>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</si>
  <si>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</si>
  <si>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</si>
  <si>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</si>
  <si>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</si>
  <si>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</si>
  <si>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</si>
  <si>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</si>
  <si>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</si>
  <si>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</si>
  <si>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</si>
  <si>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</si>
  <si>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</si>
  <si>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</si>
  <si>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</si>
  <si>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</si>
  <si>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</si>
  <si>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</si>
  <si>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</si>
  <si>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</si>
  <si>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</si>
  <si>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</si>
  <si>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</si>
  <si>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</si>
  <si>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</si>
  <si>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</si>
  <si>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</si>
  <si>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</si>
  <si>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</si>
  <si>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</si>
  <si>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</si>
  <si>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</si>
  <si>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</si>
  <si>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</si>
  <si>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</si>
  <si>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</si>
  <si>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</si>
  <si>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</si>
  <si>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</si>
  <si>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</si>
  <si>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</si>
  <si>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</si>
  <si>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</si>
  <si>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</si>
  <si>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</si>
  <si>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</si>
  <si>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</si>
  <si>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</si>
  <si>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</si>
  <si>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</si>
  <si>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</si>
  <si>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</si>
  <si>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</si>
  <si>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</si>
  <si>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</si>
  <si>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</si>
  <si>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</si>
  <si>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</si>
  <si>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</si>
  <si>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</si>
  <si>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</si>
  <si>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</si>
  <si>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</si>
  <si>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</si>
  <si>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</si>
  <si>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</si>
  <si>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</si>
  <si>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</si>
  <si>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</si>
  <si>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</si>
  <si>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</si>
  <si>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</si>
  <si>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</si>
  <si>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</si>
  <si>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</si>
  <si>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</si>
  <si>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</si>
  <si>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</si>
  <si>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</si>
  <si>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</si>
  <si>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</si>
  <si>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</si>
  <si>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</si>
  <si>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</si>
  <si>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</si>
  <si>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</si>
  <si>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</si>
  <si>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</si>
  <si>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</si>
  <si>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</si>
  <si>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</si>
  <si>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</si>
  <si>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</si>
  <si>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</si>
  <si>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</si>
  <si>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</si>
  <si>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</si>
  <si>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</si>
  <si>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</si>
  <si>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</si>
  <si>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</si>
  <si>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</si>
  <si>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</si>
  <si>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</si>
  <si>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</si>
  <si>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</si>
  <si>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</si>
  <si>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</si>
  <si>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</si>
  <si>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</si>
  <si>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</si>
  <si>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</si>
  <si>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</si>
  <si>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</si>
  <si>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</si>
  <si>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</si>
  <si>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</si>
  <si>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</si>
  <si>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</si>
  <si>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</si>
  <si>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</si>
  <si>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</si>
  <si>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</si>
  <si>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</si>
  <si>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</si>
  <si>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</si>
  <si>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</si>
  <si>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</si>
  <si>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</si>
  <si>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</si>
  <si>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</si>
  <si>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</si>
  <si>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</si>
  <si>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</si>
  <si>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</si>
  <si>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</si>
  <si>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</si>
  <si>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</si>
  <si>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</si>
  <si>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</si>
  <si>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</si>
  <si>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</si>
  <si>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</si>
  <si>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</si>
  <si>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</si>
  <si>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</si>
  <si>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</si>
  <si>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</si>
  <si>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</si>
  <si>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</si>
  <si>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</si>
  <si>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</si>
  <si>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</si>
  <si>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</si>
  <si>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</si>
  <si>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</si>
  <si>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</si>
  <si>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</si>
  <si>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</si>
  <si>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</si>
  <si>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</si>
  <si>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</si>
  <si>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</si>
  <si>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</si>
  <si>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</si>
  <si>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</si>
  <si>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</si>
  <si>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</si>
  <si>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</si>
  <si>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</si>
  <si>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</si>
  <si>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</si>
  <si>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</si>
  <si>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</si>
  <si>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</si>
  <si>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</si>
  <si>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</si>
  <si>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</si>
  <si>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</si>
  <si>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</si>
  <si>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</si>
  <si>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</si>
  <si>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</si>
  <si>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</si>
  <si>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</si>
  <si>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</si>
  <si>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</si>
  <si>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</si>
  <si>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</si>
  <si>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</si>
  <si>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</si>
  <si>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</si>
  <si>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</si>
  <si>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</si>
  <si>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</si>
  <si>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</si>
  <si>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</si>
  <si>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</si>
  <si>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</si>
  <si>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</si>
  <si>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</si>
  <si>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</si>
  <si>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</si>
  <si>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</si>
  <si>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</si>
  <si>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</si>
  <si>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</si>
  <si>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</si>
  <si>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</si>
  <si>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</si>
  <si>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</si>
  <si>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</si>
  <si>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</si>
  <si>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</si>
  <si>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</si>
  <si>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</si>
  <si>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</si>
  <si>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</si>
  <si>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</si>
  <si>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</si>
  <si>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</si>
  <si>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</si>
  <si>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</si>
  <si>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</si>
  <si>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</si>
  <si>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</si>
  <si>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</si>
  <si>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</si>
  <si>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</si>
  <si>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</si>
  <si>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</si>
  <si>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</si>
  <si>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</si>
  <si>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</si>
  <si>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</si>
  <si>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</si>
  <si>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</si>
  <si>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</si>
  <si>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</si>
  <si>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</si>
  <si>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</si>
  <si>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</si>
  <si>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</si>
  <si>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</si>
  <si>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</si>
  <si>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</si>
  <si>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</si>
  <si>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</si>
  <si>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</si>
  <si>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</si>
  <si>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</si>
  <si>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</si>
  <si>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</si>
  <si>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</si>
  <si>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</si>
  <si>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</si>
  <si>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</si>
  <si>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</si>
  <si>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</si>
  <si>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</si>
  <si>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</si>
  <si>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</si>
  <si>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</si>
  <si>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</si>
  <si>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</si>
  <si>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</si>
  <si>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</si>
  <si>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</si>
  <si>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</si>
  <si>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</si>
  <si>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</si>
  <si>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</si>
  <si>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</si>
  <si>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</si>
  <si>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</si>
  <si>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</si>
  <si>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</si>
  <si>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</si>
  <si>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</si>
  <si>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</si>
  <si>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</si>
  <si>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</si>
  <si>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</si>
  <si>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</si>
  <si>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</si>
  <si>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</si>
  <si>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</si>
  <si>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</si>
  <si>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</si>
  <si>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</si>
  <si>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</si>
  <si>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</si>
  <si>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</si>
  <si>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</si>
  <si>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</si>
  <si>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</si>
  <si>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</si>
  <si>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</si>
  <si>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</si>
  <si>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</si>
  <si>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</si>
  <si>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</si>
  <si>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</si>
  <si>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</si>
  <si>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</si>
  <si>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</si>
  <si>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</si>
  <si>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</si>
  <si>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</si>
  <si>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</si>
  <si>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</si>
  <si>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</si>
  <si>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</si>
  <si>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</si>
  <si>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</si>
  <si>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</si>
  <si>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</si>
  <si>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</si>
  <si>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</si>
  <si>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</si>
  <si>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</si>
  <si>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</si>
  <si>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</si>
  <si>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</si>
  <si>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</si>
  <si>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</si>
  <si>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</si>
  <si>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</si>
  <si>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</si>
  <si>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</si>
  <si>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</si>
  <si>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</si>
  <si>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</si>
  <si>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</si>
  <si>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</si>
  <si>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</si>
  <si>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</si>
  <si>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</si>
  <si>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</si>
  <si>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</si>
  <si>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</si>
  <si>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</si>
  <si>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</si>
  <si>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</si>
  <si>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</si>
  <si>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</si>
  <si>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</si>
  <si>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</si>
  <si>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</si>
  <si>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</si>
  <si>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</si>
  <si>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</si>
  <si>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</si>
  <si>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</si>
  <si>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</si>
  <si>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</si>
  <si>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</si>
  <si>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</si>
  <si>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</si>
  <si>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</si>
  <si>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</si>
  <si>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</si>
  <si>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</si>
  <si>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</si>
  <si>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</si>
  <si>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</si>
  <si>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</si>
  <si>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</si>
  <si>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</si>
  <si>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</si>
  <si>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</si>
  <si>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</si>
  <si>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</si>
  <si>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</si>
  <si>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</si>
  <si>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</si>
  <si>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</si>
  <si>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</si>
  <si>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</si>
  <si>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</si>
  <si>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</si>
  <si>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</si>
  <si>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</si>
  <si>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</si>
  <si>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</si>
  <si>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</si>
  <si>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</si>
  <si>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</si>
  <si>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</si>
  <si>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</si>
  <si>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</si>
  <si>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</si>
  <si>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</si>
  <si>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</si>
  <si>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</si>
  <si>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</si>
  <si>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</si>
  <si>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</si>
  <si>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</si>
  <si>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</si>
  <si>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</si>
  <si>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</si>
  <si>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</si>
  <si>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</si>
  <si>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</si>
  <si>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</si>
  <si>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</si>
  <si>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</si>
  <si>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</si>
  <si>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</si>
  <si>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</si>
  <si>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</si>
  <si>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</si>
  <si>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</si>
  <si>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</si>
  <si>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</si>
  <si>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</si>
  <si>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</si>
  <si>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</si>
  <si>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</si>
  <si>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</si>
  <si>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</si>
  <si>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</si>
  <si>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</si>
  <si>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</si>
  <si>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</si>
  <si>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</si>
  <si>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</si>
  <si>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</si>
  <si>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</si>
  <si>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</si>
  <si>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</si>
  <si>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</si>
  <si>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</si>
  <si>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</si>
  <si>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</si>
  <si>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</si>
  <si>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</si>
  <si>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</si>
  <si>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</si>
  <si>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</si>
  <si>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</si>
  <si>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</si>
  <si>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</si>
  <si>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</si>
  <si>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</si>
  <si>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</si>
  <si>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</si>
  <si>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</si>
  <si>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</si>
  <si>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</si>
  <si>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</si>
  <si>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</si>
  <si>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</si>
  <si>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</si>
  <si>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</si>
  <si>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</si>
  <si>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</si>
  <si>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</si>
  <si>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</si>
  <si>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</si>
  <si>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</si>
  <si>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</si>
  <si>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</si>
  <si>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</si>
  <si>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</si>
  <si>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</si>
  <si>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</si>
  <si>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</si>
  <si>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</si>
  <si>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</si>
  <si>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</si>
  <si>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</si>
  <si>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</si>
  <si>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</si>
  <si>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</si>
  <si>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</si>
  <si>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</si>
  <si>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</si>
  <si>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</si>
  <si>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</si>
  <si>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</si>
  <si>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</si>
  <si>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</si>
  <si>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</si>
  <si>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</si>
  <si>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</si>
  <si>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</si>
  <si>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</si>
  <si>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</si>
  <si>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</si>
  <si>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</si>
  <si>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</si>
  <si>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</si>
  <si>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</si>
  <si>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</si>
  <si>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</si>
  <si>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</si>
  <si>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</si>
  <si>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</si>
  <si>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</si>
  <si>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</si>
  <si>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</si>
  <si>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</si>
  <si>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</si>
  <si>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</si>
  <si>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</si>
  <si>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</si>
  <si>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</si>
  <si>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</si>
  <si>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</si>
  <si>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</si>
  <si>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</si>
  <si>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</si>
  <si>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</si>
  <si>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</si>
  <si>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</si>
  <si>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</si>
  <si>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</si>
  <si>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</si>
  <si>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</si>
  <si>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</si>
  <si>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</si>
  <si>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</si>
  <si>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</si>
  <si>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</si>
  <si>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</si>
  <si>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</si>
  <si>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</si>
  <si>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</si>
  <si>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</si>
  <si>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</si>
  <si>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</si>
  <si>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</si>
  <si>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</si>
  <si>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</si>
  <si>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</si>
  <si>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</si>
  <si>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</si>
  <si>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</si>
  <si>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</si>
  <si>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</si>
  <si>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</si>
  <si>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</si>
  <si>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</si>
  <si>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</si>
  <si>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</si>
  <si>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</si>
  <si>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</si>
  <si>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</si>
  <si>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</si>
  <si>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</si>
  <si>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</si>
  <si>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</si>
  <si>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</si>
  <si>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</si>
  <si>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</si>
  <si>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</si>
  <si>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</si>
  <si>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</si>
  <si>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</si>
  <si>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</si>
  <si>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</si>
  <si>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</si>
  <si>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</si>
  <si>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</si>
  <si>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</si>
  <si>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</si>
  <si>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</si>
  <si>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</si>
  <si>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</si>
  <si>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</si>
  <si>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</si>
  <si>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</si>
  <si>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</si>
  <si>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</si>
  <si>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</si>
  <si>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</si>
  <si>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</si>
  <si>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</si>
  <si>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</si>
  <si>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</si>
  <si>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</si>
  <si>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</si>
  <si>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</si>
  <si>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</si>
  <si>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</si>
  <si>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</si>
  <si>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</si>
  <si>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</si>
  <si>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</si>
  <si>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</si>
  <si>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</si>
  <si>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</si>
  <si>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</si>
  <si>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</si>
  <si>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</si>
  <si>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</si>
  <si>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</si>
  <si>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</si>
  <si>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</si>
  <si>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</si>
  <si>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</si>
  <si>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</si>
  <si>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</si>
  <si>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</si>
  <si>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</si>
  <si>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</si>
  <si>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</si>
  <si>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</si>
  <si>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</si>
  <si>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</si>
  <si>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</si>
  <si>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</si>
  <si>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</si>
  <si>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</si>
  <si>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</si>
  <si>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</si>
  <si>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</si>
  <si>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</si>
  <si>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</si>
  <si>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</si>
  <si>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</si>
  <si>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</si>
  <si>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</si>
  <si>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</si>
  <si>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</si>
  <si>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</si>
  <si>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</si>
  <si>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</si>
  <si>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</si>
  <si>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</si>
  <si>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</si>
  <si>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</si>
  <si>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</si>
  <si>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</si>
  <si>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</si>
  <si>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</si>
  <si>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</si>
  <si>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</si>
  <si>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</si>
  <si>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</si>
  <si>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</si>
  <si>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</si>
  <si>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</si>
  <si>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</si>
  <si>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</si>
  <si>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</si>
  <si>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</si>
  <si>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</si>
  <si>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</si>
  <si>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</si>
  <si>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</si>
  <si>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</si>
  <si>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</si>
  <si>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</si>
  <si>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</si>
  <si>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</si>
  <si>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</si>
  <si>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</si>
  <si>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</si>
  <si>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</si>
  <si>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</si>
  <si>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</si>
  <si>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</si>
  <si>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</si>
  <si>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</si>
  <si>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</si>
  <si>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</si>
  <si>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</si>
  <si>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</si>
  <si>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</si>
  <si>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</si>
  <si>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</si>
  <si>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</si>
  <si>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</si>
  <si>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</si>
  <si>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</si>
  <si>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</si>
  <si>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</si>
  <si>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</si>
  <si>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</si>
  <si>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</si>
  <si>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</si>
  <si>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</si>
  <si>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</si>
  <si>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</si>
  <si>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</si>
  <si>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</si>
  <si>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</si>
  <si>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</si>
  <si>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</si>
  <si>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</si>
  <si>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</si>
  <si>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</si>
  <si>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</si>
  <si>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</si>
  <si>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</si>
  <si>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</si>
  <si>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</si>
  <si>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</si>
  <si>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</si>
  <si>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</si>
  <si>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</si>
  <si>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</si>
  <si>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</si>
  <si>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</si>
  <si>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</si>
  <si>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</si>
  <si>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</si>
  <si>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</si>
  <si>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</si>
  <si>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</si>
  <si>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</si>
  <si>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</si>
  <si>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</si>
  <si>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</si>
  <si>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</si>
  <si>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</si>
  <si>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</si>
  <si>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</si>
  <si>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</si>
  <si>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</si>
  <si>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</si>
  <si>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</si>
  <si>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</si>
  <si>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</si>
  <si>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</si>
  <si>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</si>
  <si>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</si>
  <si>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</si>
  <si>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</si>
  <si>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</si>
  <si>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</si>
  <si>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</si>
  <si>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</si>
  <si>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</si>
  <si>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</si>
  <si>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</si>
  <si>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</si>
  <si>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</si>
  <si>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</si>
  <si>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</si>
  <si>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</si>
  <si>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</si>
  <si>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</si>
  <si>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</si>
  <si>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</si>
  <si>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</si>
  <si>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</si>
  <si>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</si>
  <si>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</si>
  <si>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</si>
  <si>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</si>
  <si>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</si>
  <si>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</si>
  <si>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</si>
  <si>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</si>
  <si>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</si>
  <si>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</si>
  <si>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</si>
  <si>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</si>
  <si>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</si>
  <si>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</si>
  <si>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</si>
  <si>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</si>
  <si>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</si>
  <si>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</si>
  <si>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</si>
  <si>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</si>
  <si>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</si>
  <si>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</si>
  <si>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</si>
  <si>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</si>
  <si>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</si>
  <si>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</si>
  <si>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</si>
  <si>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</si>
  <si>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</si>
  <si>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</si>
  <si>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</si>
  <si>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</si>
  <si>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</si>
  <si>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</si>
  <si>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</si>
  <si>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</si>
  <si>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</si>
  <si>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</si>
  <si>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</si>
  <si>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</si>
  <si>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</si>
  <si>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</si>
  <si>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</si>
  <si>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</si>
  <si>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</si>
  <si>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</si>
  <si>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</si>
  <si>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</si>
  <si>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</si>
  <si>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</si>
  <si>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</si>
  <si>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</si>
  <si>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</si>
  <si>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</si>
  <si>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</si>
  <si>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</si>
  <si>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</si>
  <si>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</si>
  <si>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</si>
  <si>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</si>
  <si>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</si>
  <si>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</si>
  <si>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</si>
  <si>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</si>
  <si>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</si>
  <si>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</si>
  <si>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</si>
  <si>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</si>
  <si>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</si>
  <si>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</si>
  <si>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</si>
  <si>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</si>
  <si>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</si>
  <si>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</si>
  <si>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</si>
  <si>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</si>
  <si>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</si>
  <si>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</si>
  <si>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</si>
  <si>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</si>
  <si>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</si>
  <si>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</si>
  <si>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</si>
  <si>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</si>
  <si>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</si>
  <si>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</si>
  <si>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</si>
  <si>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</si>
  <si>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</si>
  <si>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</si>
  <si>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</si>
  <si>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</si>
  <si>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</si>
  <si>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</si>
  <si>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</si>
  <si>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</si>
  <si>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</si>
  <si>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</si>
  <si>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</si>
  <si>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</si>
  <si>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</si>
  <si>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</si>
  <si>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</si>
  <si>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</si>
  <si>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</si>
  <si>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</si>
  <si>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</si>
  <si>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</si>
  <si>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</si>
  <si>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</si>
  <si>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</si>
  <si>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</si>
  <si>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</si>
  <si>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</si>
  <si>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</si>
  <si>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</si>
  <si>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</si>
  <si>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</si>
  <si>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</si>
  <si>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</si>
  <si>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</si>
  <si>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</si>
  <si>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</si>
  <si>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</si>
  <si>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</si>
  <si>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</si>
  <si>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</si>
  <si>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</si>
  <si>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</si>
  <si>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</si>
  <si>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</si>
  <si>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</si>
  <si>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</si>
  <si>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</si>
  <si>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</si>
  <si>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</si>
  <si>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</si>
  <si>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</si>
  <si>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</si>
  <si>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</si>
  <si>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</si>
  <si>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</si>
  <si>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</si>
  <si>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</si>
  <si>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</si>
  <si>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</si>
  <si>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</si>
  <si>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</si>
  <si>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</si>
  <si>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</si>
  <si>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</si>
  <si>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</si>
  <si>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</si>
  <si>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</si>
  <si>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</si>
  <si>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</si>
  <si>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</si>
  <si>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</si>
  <si>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</si>
  <si>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</si>
  <si>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</si>
  <si>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</si>
  <si>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</si>
  <si>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</si>
  <si>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</si>
  <si>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</si>
  <si>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</si>
  <si>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</si>
  <si>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</si>
  <si>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</si>
  <si>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</si>
  <si>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</si>
  <si>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</si>
  <si>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</si>
  <si>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</si>
  <si>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</si>
  <si>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</si>
  <si>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</si>
  <si>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</si>
  <si>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</si>
  <si>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</si>
  <si>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</si>
  <si>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</si>
  <si>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</si>
  <si>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</si>
  <si>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</si>
  <si>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</si>
  <si>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</si>
  <si>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</si>
  <si>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</si>
  <si>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</si>
  <si>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</si>
  <si>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</si>
  <si>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</si>
  <si>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</si>
  <si>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</si>
  <si>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</si>
  <si>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</si>
  <si>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</si>
  <si>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</si>
  <si>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</si>
  <si>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</si>
  <si>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</si>
  <si>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</si>
  <si>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</si>
  <si>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</si>
  <si>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</si>
  <si>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</si>
  <si>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</si>
  <si>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</si>
  <si>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</si>
  <si>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</si>
  <si>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</si>
  <si>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</si>
  <si>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</si>
  <si>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</si>
  <si>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</si>
  <si>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</si>
  <si>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</si>
  <si>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</si>
  <si>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</si>
  <si>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</si>
  <si>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</si>
  <si>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</si>
  <si>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</si>
  <si>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</si>
  <si>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</si>
  <si>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</si>
  <si>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</si>
  <si>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</si>
  <si>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</si>
  <si>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</si>
  <si>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</si>
  <si>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</si>
  <si>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</si>
  <si>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</si>
  <si>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</si>
  <si>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</si>
  <si>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</si>
  <si>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</si>
  <si>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</si>
  <si>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</si>
  <si>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</si>
  <si>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</si>
  <si>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</si>
  <si>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</si>
  <si>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</si>
  <si>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</si>
  <si>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</si>
  <si>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</si>
  <si>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</si>
  <si>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</si>
  <si>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</si>
  <si>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</si>
  <si>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</si>
  <si>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</si>
  <si>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</si>
  <si>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</si>
  <si>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</si>
  <si>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</si>
  <si>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</si>
  <si>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</si>
  <si>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</si>
  <si>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</si>
  <si>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</si>
  <si>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</si>
  <si>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</si>
  <si>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</si>
  <si>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</si>
  <si>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</si>
  <si>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</si>
  <si>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</si>
  <si>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</si>
  <si>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</si>
  <si>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</si>
  <si>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</si>
  <si>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</si>
  <si>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</si>
  <si>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</si>
  <si>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</si>
  <si>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</si>
  <si>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</si>
  <si>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</si>
  <si>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</si>
  <si>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</si>
  <si>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</si>
  <si>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</si>
  <si>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</si>
  <si>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</si>
  <si>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</si>
  <si>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</si>
  <si>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</si>
  <si>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</si>
  <si>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</si>
  <si>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</si>
  <si>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</si>
  <si>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</si>
  <si>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</si>
  <si>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</si>
  <si>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</si>
  <si>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</si>
  <si>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</si>
  <si>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</si>
  <si>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</si>
  <si>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</si>
  <si>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</si>
  <si>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</si>
  <si>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</si>
  <si>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</si>
  <si>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</si>
  <si>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</si>
  <si>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</si>
  <si>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</si>
  <si>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</si>
  <si>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</si>
  <si>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</si>
  <si>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</si>
  <si>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</si>
  <si>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</si>
  <si>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</si>
  <si>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</si>
  <si>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</si>
  <si>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</si>
  <si>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</si>
  <si>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</si>
  <si>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</si>
  <si>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</si>
  <si>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</si>
  <si>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</si>
  <si>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</si>
  <si>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</si>
  <si>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</si>
  <si>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</si>
  <si>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</si>
  <si>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</si>
  <si>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</si>
  <si>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</si>
  <si>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</si>
  <si>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</si>
  <si>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</si>
  <si>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</si>
  <si>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</si>
  <si>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</si>
  <si>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</si>
  <si>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</si>
  <si>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</si>
  <si>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</si>
  <si>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</si>
  <si>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</si>
  <si>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</si>
  <si>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</si>
  <si>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</si>
  <si>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</si>
  <si>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</si>
  <si>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</si>
  <si>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</si>
  <si>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</si>
  <si>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</si>
  <si>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</si>
  <si>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</si>
  <si>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</si>
  <si>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</si>
  <si>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</si>
  <si>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</si>
  <si>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</si>
  <si>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</si>
  <si>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</si>
  <si>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</si>
  <si>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</si>
  <si>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</si>
  <si>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</si>
  <si>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</si>
  <si>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</si>
  <si>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</si>
  <si>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</si>
  <si>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</si>
  <si>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</si>
  <si>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</si>
  <si>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</si>
  <si>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</si>
  <si>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</si>
  <si>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</si>
  <si>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</si>
  <si>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</si>
  <si>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</si>
  <si>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</si>
  <si>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</si>
  <si>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</si>
  <si>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</si>
  <si>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</si>
  <si>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</si>
  <si>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</si>
  <si>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</si>
  <si>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</si>
  <si>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</si>
  <si>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</si>
  <si>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</si>
  <si>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</si>
  <si>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</si>
  <si>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</si>
  <si>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</si>
  <si>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</si>
  <si>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</si>
  <si>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</si>
  <si>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</si>
  <si>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</si>
  <si>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</si>
  <si>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</si>
  <si>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</si>
  <si>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</si>
  <si>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</si>
  <si>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</si>
  <si>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</si>
  <si>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</si>
  <si>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</si>
  <si>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</si>
  <si>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</si>
  <si>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</si>
  <si>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</si>
  <si>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</si>
  <si>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</si>
  <si>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</si>
  <si>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</si>
  <si>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</si>
  <si>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</si>
  <si>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</si>
  <si>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</si>
  <si>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</si>
  <si>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</si>
  <si>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</si>
  <si>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</si>
  <si>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</si>
  <si>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</si>
  <si>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</si>
  <si>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</si>
  <si>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</si>
  <si>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</si>
  <si>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</si>
  <si>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</si>
  <si>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</si>
  <si>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</si>
  <si>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</si>
  <si>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</si>
  <si>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</si>
  <si>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</si>
  <si>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</si>
  <si>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</si>
  <si>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</si>
  <si>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</si>
  <si>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</si>
  <si>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</si>
  <si>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</si>
  <si>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</si>
  <si>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</si>
  <si>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</si>
  <si>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</si>
  <si>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</si>
  <si>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</si>
  <si>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</si>
  <si>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</si>
  <si>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</si>
  <si>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</si>
  <si>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</si>
  <si>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</si>
  <si>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</si>
  <si>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</si>
  <si>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</si>
  <si>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</si>
  <si>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</si>
  <si>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</si>
  <si>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</si>
  <si>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</si>
  <si>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</si>
  <si>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</si>
  <si>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</si>
  <si>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</si>
  <si>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</si>
  <si>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</si>
  <si>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</si>
  <si>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</si>
  <si>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</si>
  <si>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</si>
  <si>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</si>
  <si>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</si>
  <si>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</si>
  <si>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</si>
  <si>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</si>
  <si>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</si>
  <si>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</si>
  <si>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</si>
  <si>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</si>
  <si>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</si>
  <si>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</si>
  <si>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</si>
  <si>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</si>
  <si>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</si>
  <si>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</si>
  <si>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</si>
  <si>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</si>
  <si>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</si>
  <si>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</si>
  <si>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</si>
  <si>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</si>
  <si>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</si>
  <si>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</si>
  <si>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</si>
  <si>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</si>
  <si>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</si>
  <si>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</si>
  <si>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</si>
  <si>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</si>
  <si>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</si>
  <si>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</si>
  <si>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</si>
  <si>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</si>
  <si>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</si>
  <si>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</si>
  <si>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</si>
  <si>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</si>
  <si>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</si>
  <si>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</si>
  <si>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</si>
  <si>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</si>
  <si>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</si>
  <si>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</si>
  <si>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</si>
  <si>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</si>
  <si>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</si>
  <si>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</si>
  <si>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</si>
  <si>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</si>
  <si>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</si>
  <si>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</si>
  <si>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</si>
  <si>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</si>
  <si>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</si>
  <si>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</si>
  <si>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</si>
  <si>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</si>
  <si>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</si>
  <si>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</si>
  <si>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</si>
  <si>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</si>
  <si>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</si>
  <si>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</si>
  <si>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</si>
  <si>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</si>
  <si>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</si>
  <si>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</si>
  <si>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</si>
  <si>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</si>
  <si>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</si>
  <si>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</si>
  <si>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</si>
  <si>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</si>
  <si>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</si>
  <si>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</si>
  <si>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</si>
  <si>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</si>
  <si>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</si>
  <si>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</si>
  <si>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</si>
  <si>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</si>
  <si>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</si>
  <si>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</si>
  <si>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</si>
  <si>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</si>
  <si>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</si>
  <si>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</si>
  <si>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</si>
  <si>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</si>
  <si>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</si>
  <si>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</si>
  <si>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</si>
  <si>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</si>
  <si>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</si>
  <si>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</si>
  <si>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</si>
  <si>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</si>
  <si>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</si>
  <si>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</si>
  <si>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</si>
  <si>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</si>
  <si>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</si>
  <si>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</si>
  <si>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</si>
  <si>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</si>
  <si>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</si>
  <si>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</si>
  <si>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</si>
  <si>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</si>
  <si>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</si>
  <si>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</si>
  <si>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</si>
  <si>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</si>
  <si>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</si>
  <si>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</si>
  <si>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</si>
  <si>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</si>
  <si>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</si>
  <si>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</si>
  <si>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</si>
  <si>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</si>
  <si>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</si>
  <si>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</si>
  <si>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</si>
  <si>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</si>
  <si>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</si>
  <si>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</si>
  <si>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</si>
  <si>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</si>
  <si>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</si>
  <si>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</si>
  <si>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</si>
  <si>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</si>
  <si>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</si>
  <si>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</si>
  <si>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</si>
  <si>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</si>
  <si>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</si>
  <si>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</si>
  <si>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</si>
  <si>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</si>
  <si>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</si>
  <si>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</si>
  <si>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</si>
  <si>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</si>
  <si>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</si>
  <si>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</si>
  <si>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</si>
  <si>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</si>
  <si>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</si>
  <si>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</si>
  <si>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</si>
  <si>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</si>
  <si>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</si>
  <si>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</si>
  <si>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</si>
  <si>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</si>
  <si>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</si>
  <si>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</si>
  <si>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</si>
  <si>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</si>
  <si>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</si>
  <si>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</si>
  <si>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</si>
  <si>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</si>
  <si>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</si>
  <si>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</si>
  <si>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</si>
  <si>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</si>
  <si>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</si>
  <si>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</si>
  <si>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</si>
  <si>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</si>
  <si>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</si>
  <si>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</si>
  <si>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</si>
  <si>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</si>
  <si>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</si>
  <si>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</si>
  <si>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</si>
  <si>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</si>
  <si>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</si>
  <si>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</si>
  <si>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</si>
  <si>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</si>
  <si>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</si>
  <si>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</si>
  <si>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</si>
  <si>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</si>
  <si>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</si>
  <si>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</si>
  <si>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</si>
  <si>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</si>
  <si>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</si>
  <si>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</si>
  <si>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</si>
  <si>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</si>
  <si>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</si>
  <si>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</si>
  <si>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</si>
  <si>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</si>
  <si>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</si>
  <si>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</si>
  <si>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</si>
  <si>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</si>
  <si>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</si>
  <si>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</si>
  <si>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</si>
  <si>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</si>
  <si>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</si>
  <si>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</si>
  <si>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</si>
  <si>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</si>
  <si>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</si>
  <si>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</si>
  <si>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</si>
  <si>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</si>
  <si>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</si>
  <si>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</si>
  <si>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</si>
  <si>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</si>
  <si>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</si>
  <si>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</si>
  <si>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</si>
  <si>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</si>
  <si>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</si>
  <si>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</si>
  <si>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</si>
  <si>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</si>
  <si>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</si>
  <si>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</si>
  <si>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</si>
  <si>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</si>
  <si>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</si>
  <si>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</si>
  <si>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</si>
  <si>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</si>
  <si>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</si>
  <si>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</si>
  <si>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</si>
  <si>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</si>
  <si>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</si>
  <si>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</si>
  <si>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</si>
  <si>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</si>
  <si>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</si>
  <si>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</si>
  <si>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</si>
  <si>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</si>
  <si>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</si>
  <si>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</si>
  <si>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</si>
  <si>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</si>
  <si>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</si>
  <si>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</si>
  <si>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</si>
  <si>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</si>
  <si>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</si>
  <si>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</si>
  <si>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</si>
  <si>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</si>
  <si>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</si>
  <si>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</si>
  <si>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</si>
  <si>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</si>
  <si>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</si>
  <si>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</si>
  <si>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</si>
  <si>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</si>
  <si>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</si>
  <si>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</si>
  <si>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</si>
  <si>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</si>
  <si>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</si>
  <si>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</si>
  <si>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</si>
  <si>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</si>
  <si>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</si>
  <si>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</si>
  <si>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</si>
  <si>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</si>
  <si>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</si>
  <si>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</si>
  <si>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</si>
  <si>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</si>
  <si>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</si>
  <si>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</si>
  <si>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</si>
  <si>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</si>
  <si>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</si>
  <si>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</si>
  <si>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</si>
  <si>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</si>
  <si>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</si>
  <si>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</si>
  <si>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</si>
  <si>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</si>
  <si>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</si>
  <si>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</si>
  <si>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</si>
  <si>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</si>
  <si>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</si>
  <si>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</si>
  <si>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</si>
  <si>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</si>
  <si>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</si>
  <si>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</si>
  <si>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</si>
  <si>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</si>
  <si>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</si>
  <si>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</si>
  <si>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</si>
  <si>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</si>
  <si>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</si>
  <si>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</si>
  <si>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</si>
  <si>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</si>
  <si>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</si>
  <si>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</si>
  <si>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</si>
  <si>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</si>
  <si>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</si>
  <si>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</si>
  <si>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</si>
  <si>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</si>
  <si>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</si>
  <si>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</si>
  <si>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</si>
  <si>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</si>
  <si>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</si>
  <si>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</si>
  <si>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</si>
  <si>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</si>
  <si>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</si>
  <si>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</si>
  <si>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</si>
  <si>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</si>
  <si>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</si>
  <si>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</si>
  <si>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</si>
  <si>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</si>
  <si>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</si>
  <si>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</si>
  <si>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</si>
  <si>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</si>
  <si>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</si>
  <si>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</si>
  <si>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</si>
  <si>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</si>
  <si>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</si>
  <si>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</si>
  <si>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</si>
  <si>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</si>
  <si>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</si>
  <si>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</si>
  <si>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</si>
  <si>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</si>
  <si>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</si>
  <si>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</si>
  <si>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</si>
  <si>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</si>
  <si>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</si>
  <si>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</si>
  <si>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</si>
  <si>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</si>
  <si>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</si>
  <si>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</si>
  <si>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</si>
  <si>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</si>
  <si>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</si>
  <si>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</si>
  <si>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</si>
  <si>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</si>
  <si>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</si>
  <si>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</si>
  <si>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</si>
  <si>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</si>
  <si>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</si>
  <si>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</si>
  <si>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</si>
  <si>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</si>
  <si>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</si>
  <si>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</si>
  <si>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</si>
  <si>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</si>
  <si>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</si>
  <si>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</si>
  <si>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</si>
  <si>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</si>
  <si>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</si>
  <si>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</si>
  <si>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</si>
  <si>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</si>
  <si>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</si>
  <si>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</si>
  <si>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</si>
  <si>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</si>
  <si>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</si>
  <si>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</si>
  <si>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</si>
  <si>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</si>
  <si>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</si>
  <si>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</si>
  <si>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</si>
  <si>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</si>
  <si>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</si>
  <si>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</si>
  <si>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</si>
  <si>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</si>
  <si>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</si>
  <si>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</si>
  <si>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</si>
  <si>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</si>
  <si>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</si>
  <si>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</si>
  <si>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</si>
  <si>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</si>
  <si>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</si>
  <si>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</si>
  <si>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</si>
  <si>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</si>
  <si>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</si>
  <si>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</si>
  <si>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</si>
  <si>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</si>
  <si>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</si>
  <si>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</si>
  <si>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</si>
  <si>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</si>
  <si>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</si>
  <si>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</si>
  <si>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</si>
  <si>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</si>
  <si>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</si>
  <si>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</si>
  <si>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</si>
  <si>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</si>
  <si>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</si>
  <si>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</si>
  <si>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</si>
  <si>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</si>
  <si>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</si>
  <si>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</si>
  <si>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</si>
  <si>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</si>
  <si>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</si>
  <si>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</si>
  <si>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</si>
  <si>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</si>
  <si>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</si>
  <si>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</si>
  <si>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</si>
  <si>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</si>
  <si>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</si>
  <si>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</si>
  <si>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</si>
  <si>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</si>
  <si>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</si>
  <si>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</si>
  <si>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</si>
  <si>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</si>
  <si>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</si>
  <si>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</si>
  <si>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</si>
  <si>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</si>
  <si>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</si>
  <si>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</si>
  <si>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</si>
  <si>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</si>
  <si>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</si>
  <si>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</si>
  <si>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</si>
  <si>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</si>
  <si>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</si>
  <si>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</si>
  <si>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</si>
  <si>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</si>
  <si>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</si>
  <si>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</si>
  <si>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</si>
  <si>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</si>
  <si>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</si>
  <si>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</si>
  <si>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</si>
  <si>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</si>
  <si>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</si>
  <si>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</si>
  <si>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</si>
  <si>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</si>
  <si>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</si>
  <si>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</si>
  <si>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</si>
  <si>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</si>
  <si>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</si>
  <si>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</si>
  <si>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</si>
  <si>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</si>
  <si>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</si>
  <si>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</si>
  <si>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</si>
  <si>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</si>
  <si>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</si>
  <si>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</si>
  <si>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</si>
  <si>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</si>
  <si>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</si>
  <si>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</si>
  <si>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</si>
  <si>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</si>
  <si>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</si>
  <si>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</si>
  <si>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</si>
  <si>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</si>
  <si>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</si>
  <si>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</si>
  <si>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</si>
  <si>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</si>
  <si>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</si>
  <si>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</si>
  <si>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</si>
  <si>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</si>
  <si>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</si>
  <si>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</si>
  <si>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</si>
  <si>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</si>
  <si>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</si>
  <si>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</si>
  <si>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</si>
  <si>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</si>
  <si>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</si>
  <si>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</si>
  <si>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</si>
  <si>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</si>
  <si>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</si>
  <si>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</si>
  <si>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</si>
  <si>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</si>
  <si>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</si>
  <si>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</si>
  <si>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</si>
  <si>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</si>
  <si>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</si>
  <si>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</si>
  <si>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</si>
  <si>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</si>
  <si>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</si>
  <si>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</si>
  <si>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</si>
  <si>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</si>
  <si>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</si>
  <si>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</si>
  <si>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</si>
  <si>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</si>
  <si>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</si>
  <si>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</si>
  <si>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</si>
  <si>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</si>
  <si>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</si>
  <si>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</si>
  <si>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</si>
  <si>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</si>
  <si>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</si>
  <si>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</si>
  <si>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</si>
  <si>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</si>
  <si>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</si>
  <si>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</si>
  <si>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</si>
  <si>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</si>
  <si>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</si>
  <si>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</si>
  <si>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</si>
  <si>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</si>
  <si>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</si>
  <si>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</si>
  <si>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</si>
  <si>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</si>
  <si>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</si>
  <si>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</si>
  <si>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</si>
  <si>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</si>
  <si>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</si>
  <si>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</si>
  <si>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</si>
  <si>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</si>
  <si>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</si>
  <si>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</si>
  <si>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</si>
  <si>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</si>
  <si>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</si>
  <si>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</si>
  <si>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</si>
  <si>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</si>
  <si>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</si>
  <si>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</si>
  <si>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</si>
  <si>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</si>
  <si>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</si>
  <si>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</si>
  <si>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</si>
  <si>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</si>
  <si>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</si>
  <si>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</si>
  <si>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</si>
  <si>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</si>
  <si>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</si>
  <si>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</si>
  <si>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</si>
  <si>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</si>
  <si>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</si>
  <si>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</si>
  <si>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</si>
  <si>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</si>
  <si>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</si>
  <si>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</si>
  <si>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</si>
  <si>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</si>
  <si>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</si>
  <si>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</si>
  <si>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</si>
  <si>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</si>
  <si>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</si>
  <si>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</si>
  <si>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</si>
  <si>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</si>
  <si>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</si>
  <si>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</si>
  <si>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</si>
  <si>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</si>
  <si>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</si>
  <si>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</si>
  <si>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</si>
  <si>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</si>
  <si>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</si>
  <si>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</si>
  <si>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</si>
  <si>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</si>
  <si>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</si>
  <si>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</si>
  <si>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</si>
  <si>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</si>
  <si>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</si>
  <si>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</si>
  <si>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</si>
  <si>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</si>
  <si>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</si>
  <si>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</si>
  <si>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</si>
  <si>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</si>
  <si>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</si>
  <si>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</si>
  <si>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</si>
  <si>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</si>
  <si>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</si>
  <si>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</si>
  <si>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</si>
  <si>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</si>
  <si>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</si>
  <si>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</si>
  <si>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</si>
  <si>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</si>
  <si>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</si>
  <si>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</si>
  <si>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</si>
  <si>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</si>
  <si>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</si>
  <si>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</si>
  <si>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</si>
  <si>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</si>
  <si>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</si>
  <si>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</si>
  <si>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</si>
  <si>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</si>
  <si>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</si>
  <si>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</si>
  <si>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</si>
  <si>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</si>
  <si>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</si>
  <si>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</si>
  <si>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</si>
  <si>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</si>
  <si>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</si>
  <si>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</si>
  <si>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</si>
  <si>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</si>
  <si>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</si>
  <si>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</si>
  <si>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</si>
  <si>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</si>
  <si>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</si>
  <si>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</si>
  <si>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</si>
  <si>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</si>
  <si>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</si>
  <si>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</si>
  <si>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</si>
  <si>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</si>
  <si>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</si>
  <si>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</si>
  <si>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</si>
  <si>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</si>
  <si>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</si>
  <si>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</si>
  <si>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</si>
  <si>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</si>
  <si>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</si>
  <si>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</si>
  <si>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</si>
  <si>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</si>
  <si>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</si>
  <si>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</si>
  <si>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</si>
  <si>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</si>
  <si>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</si>
  <si>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</si>
  <si>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</si>
  <si>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</si>
  <si>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</si>
  <si>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</si>
  <si>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</si>
  <si>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</si>
  <si>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</si>
  <si>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</si>
  <si>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</si>
  <si>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</si>
  <si>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</si>
  <si>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</si>
  <si>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</si>
  <si>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</si>
  <si>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</si>
  <si>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</si>
  <si>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</si>
  <si>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</si>
  <si>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</si>
  <si>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</si>
  <si>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</si>
  <si>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</si>
  <si>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</si>
  <si>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</si>
  <si>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</si>
  <si>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</si>
  <si>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</si>
  <si>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</si>
  <si>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</si>
  <si>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</si>
  <si>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</si>
  <si>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</si>
  <si>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</si>
  <si>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</si>
  <si>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</si>
  <si>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</si>
  <si>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</si>
  <si>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</si>
  <si>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</si>
  <si>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</si>
  <si>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</si>
  <si>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</si>
  <si>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</si>
  <si>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</si>
  <si>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</si>
  <si>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</si>
  <si>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</si>
  <si>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</si>
  <si>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</si>
  <si>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</si>
  <si>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</si>
  <si>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</si>
  <si>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</si>
  <si>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</si>
  <si>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</si>
  <si>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</si>
  <si>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</si>
  <si>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</si>
  <si>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</si>
  <si>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</si>
  <si>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</si>
  <si>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</si>
  <si>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</si>
  <si>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</si>
  <si>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</si>
  <si>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</si>
  <si>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</si>
  <si>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</si>
  <si>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</si>
  <si>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</si>
  <si>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</si>
  <si>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</si>
  <si>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</si>
  <si>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</si>
  <si>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</si>
  <si>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</si>
  <si>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</si>
  <si>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</si>
  <si>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</si>
  <si>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</si>
  <si>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</si>
  <si>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</si>
  <si>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</si>
  <si>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</si>
  <si>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</si>
  <si>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</si>
  <si>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</si>
  <si>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</si>
  <si>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</si>
  <si>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</si>
  <si>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</si>
  <si>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</si>
  <si>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</si>
  <si>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</si>
  <si>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</si>
  <si>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</si>
  <si>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</si>
  <si>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</si>
  <si>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</si>
  <si>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</si>
  <si>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</si>
  <si>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</si>
  <si>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</si>
  <si>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</si>
  <si>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</si>
  <si>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</si>
  <si>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</si>
  <si>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</si>
  <si>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</si>
  <si>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</si>
  <si>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</si>
  <si>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</si>
  <si>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</si>
  <si>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</si>
  <si>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</si>
  <si>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</si>
  <si>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</si>
  <si>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</si>
  <si>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</si>
  <si>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</si>
  <si>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</si>
  <si>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</si>
  <si>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</si>
  <si>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</si>
  <si>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</si>
  <si>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</si>
  <si>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</si>
  <si>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</si>
  <si>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</si>
  <si>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</si>
  <si>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</si>
  <si>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</si>
  <si>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</si>
  <si>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</si>
  <si>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</si>
  <si>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</si>
  <si>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</si>
  <si>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</si>
  <si>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</si>
  <si>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</si>
  <si>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</si>
  <si>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</si>
  <si>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</si>
  <si>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</si>
  <si>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</si>
  <si>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</si>
  <si>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</si>
  <si>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</si>
  <si>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</si>
  <si>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</si>
  <si>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</si>
  <si>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</si>
  <si>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</si>
  <si>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</si>
  <si>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</si>
  <si>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</si>
  <si>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</si>
  <si>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</si>
  <si>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</si>
  <si>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</si>
  <si>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</si>
  <si>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</si>
  <si>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</si>
  <si>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</si>
  <si>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</si>
  <si>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</si>
  <si>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</si>
  <si>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</si>
  <si>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</si>
  <si>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</si>
  <si>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</si>
  <si>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</si>
  <si>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</si>
  <si>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</si>
  <si>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</si>
  <si>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</si>
  <si>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</si>
  <si>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</si>
  <si>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</si>
  <si>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</si>
  <si>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</si>
  <si>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</si>
  <si>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</si>
  <si>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</si>
  <si>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</si>
  <si>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</si>
  <si>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</si>
  <si>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</si>
  <si>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</si>
  <si>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</si>
  <si>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</si>
  <si>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</si>
  <si>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</si>
  <si>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</si>
  <si>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</si>
  <si>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</si>
  <si>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</si>
  <si>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</si>
  <si>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</si>
  <si>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</si>
  <si>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</si>
  <si>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</si>
  <si>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</si>
  <si>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</si>
  <si>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</si>
  <si>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</si>
  <si>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</si>
  <si>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</si>
  <si>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</si>
  <si>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</si>
  <si>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</si>
  <si>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</si>
  <si>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</si>
  <si>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</si>
  <si>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</si>
  <si>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</si>
  <si>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</si>
  <si>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</si>
  <si>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</si>
  <si>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</si>
  <si>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</si>
  <si>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</si>
  <si>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</si>
  <si>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</si>
  <si>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</si>
  <si>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</si>
  <si>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</si>
  <si>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</si>
  <si>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</si>
  <si>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</si>
  <si>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</si>
  <si>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</si>
  <si>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</si>
  <si>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</si>
  <si>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</si>
  <si>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</si>
  <si>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</si>
  <si>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</si>
  <si>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</si>
  <si>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</si>
  <si>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</si>
  <si>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</si>
  <si>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</si>
  <si>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</si>
  <si>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</si>
  <si>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</si>
  <si>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</si>
  <si>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</si>
  <si>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</si>
  <si>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</si>
  <si>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</si>
  <si>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</si>
  <si>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</si>
  <si>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</si>
  <si>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</si>
  <si>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</si>
  <si>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</si>
  <si>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</si>
  <si>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</si>
  <si>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</si>
  <si>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</si>
  <si>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</si>
  <si>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</si>
  <si>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</si>
  <si>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</si>
  <si>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</si>
  <si>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</si>
  <si>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</si>
  <si>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</si>
  <si>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</si>
  <si>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</si>
  <si>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</si>
  <si>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</si>
  <si>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</si>
  <si>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</si>
  <si>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</si>
  <si>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</si>
  <si>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</si>
  <si>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</si>
  <si>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</si>
  <si>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</si>
  <si>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</si>
  <si>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</si>
  <si>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</si>
  <si>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</si>
  <si>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</si>
  <si>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</si>
  <si>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</si>
  <si>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</si>
  <si>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</si>
  <si>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</si>
  <si>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</si>
  <si>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</si>
  <si>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</si>
  <si>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</si>
  <si>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</si>
  <si>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</si>
  <si>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</si>
  <si>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</si>
  <si>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</si>
  <si>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</si>
  <si>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</si>
  <si>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</si>
  <si>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</si>
  <si>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</si>
  <si>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</si>
  <si>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</si>
  <si>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</si>
  <si>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</si>
  <si>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</si>
  <si>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</si>
  <si>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</si>
  <si>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</si>
  <si>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</si>
  <si>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</si>
  <si>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</si>
  <si>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</si>
  <si>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</si>
  <si>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</si>
  <si>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</si>
  <si>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</si>
  <si>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</si>
  <si>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</si>
  <si>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</si>
  <si>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</si>
  <si>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</si>
  <si>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</si>
  <si>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</si>
  <si>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</si>
  <si>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</si>
  <si>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</si>
  <si>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</si>
  <si>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</si>
  <si>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</si>
  <si>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</si>
  <si>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</si>
  <si>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</si>
  <si>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</si>
  <si>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</si>
  <si>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</si>
  <si>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</si>
  <si>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</si>
  <si>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</si>
  <si>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</si>
  <si>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</si>
  <si>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</si>
  <si>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</si>
  <si>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</si>
  <si>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</si>
  <si>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</si>
  <si>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</si>
  <si>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</si>
  <si>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</si>
  <si>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</si>
  <si>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</si>
  <si>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</si>
  <si>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</si>
  <si>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</si>
  <si>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</si>
  <si>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</si>
  <si>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</si>
  <si>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</si>
  <si>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</si>
  <si>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</si>
  <si>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</si>
  <si>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</si>
  <si>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</si>
  <si>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</si>
  <si>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</si>
  <si>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</si>
  <si>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</si>
  <si>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</si>
  <si>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</si>
  <si>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</si>
  <si>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</si>
  <si>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</si>
  <si>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</si>
  <si>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</si>
  <si>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</si>
  <si>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</si>
  <si>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</si>
  <si>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</si>
  <si>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</si>
  <si>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</si>
  <si>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</si>
  <si>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</si>
  <si>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</si>
  <si>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</si>
  <si>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</si>
  <si>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</si>
  <si>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</si>
  <si>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</si>
  <si>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</si>
  <si>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</si>
  <si>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</si>
  <si>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</si>
  <si>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</si>
  <si>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</si>
  <si>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</si>
  <si>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</si>
  <si>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</si>
  <si>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</si>
  <si>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</si>
  <si>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</si>
  <si>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</si>
  <si>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</si>
  <si>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</si>
  <si>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</si>
  <si>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</si>
  <si>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</si>
  <si>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</si>
  <si>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</si>
  <si>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</si>
  <si>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</si>
  <si>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</si>
  <si>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</si>
  <si>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</si>
  <si>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</si>
  <si>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</si>
  <si>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</si>
  <si>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</si>
  <si>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</si>
  <si>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</si>
  <si>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</si>
  <si>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</si>
  <si>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</si>
  <si>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</si>
  <si>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</si>
  <si>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</si>
  <si>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</si>
  <si>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</si>
  <si>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</si>
  <si>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</si>
  <si>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</si>
  <si>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</si>
  <si>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</si>
  <si>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</si>
  <si>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</si>
  <si>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</si>
  <si>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</si>
  <si>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</si>
  <si>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</si>
  <si>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</si>
  <si>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</si>
  <si>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</si>
  <si>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</si>
  <si>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</si>
  <si>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</si>
  <si>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</si>
  <si>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</si>
  <si>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</si>
  <si>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</si>
  <si>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</si>
  <si>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</si>
  <si>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</si>
  <si>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</si>
  <si>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</si>
  <si>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</si>
  <si>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</si>
  <si>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</si>
  <si>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</si>
  <si>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</si>
  <si>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</si>
  <si>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</si>
  <si>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</si>
  <si>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</si>
  <si>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</si>
  <si>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</si>
  <si>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</si>
  <si>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</si>
  <si>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</si>
  <si>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</si>
  <si>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</si>
  <si>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</si>
  <si>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</si>
  <si>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</si>
  <si>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</si>
  <si>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</si>
  <si>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</si>
  <si>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</si>
  <si>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</si>
  <si>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</si>
  <si>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</si>
  <si>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</si>
  <si>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</si>
  <si>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</si>
  <si>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</si>
  <si>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</si>
  <si>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</si>
  <si>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</si>
  <si>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</si>
  <si>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</si>
  <si>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</si>
  <si>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</si>
  <si>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</si>
  <si>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</si>
  <si>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</si>
  <si>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</si>
  <si>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</si>
  <si>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</si>
  <si>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</si>
  <si>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</si>
  <si>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</si>
  <si>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</si>
  <si>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</si>
  <si>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</si>
  <si>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</si>
  <si>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</si>
  <si>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</si>
  <si>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</si>
  <si>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</si>
  <si>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</si>
  <si>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</si>
  <si>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</si>
  <si>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</si>
  <si>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</si>
  <si>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</si>
  <si>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</si>
  <si>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</si>
  <si>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</si>
  <si>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</si>
  <si>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</si>
  <si>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</si>
  <si>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</si>
  <si>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</si>
  <si>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</si>
  <si>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</si>
  <si>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</si>
  <si>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</si>
  <si>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</si>
  <si>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</si>
  <si>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</si>
  <si>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</si>
  <si>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</si>
  <si>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</si>
  <si>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</si>
  <si>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</si>
  <si>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</si>
  <si>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</si>
  <si>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</si>
  <si>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</si>
  <si>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</si>
  <si>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</si>
  <si>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</si>
  <si>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</si>
  <si>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</si>
  <si>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</si>
  <si>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</si>
  <si>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</si>
  <si>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</si>
  <si>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</si>
  <si>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</si>
  <si>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</si>
  <si>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</si>
  <si>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</si>
  <si>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</si>
  <si>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</si>
  <si>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</si>
  <si>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</si>
  <si>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</si>
  <si>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</si>
  <si>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</si>
  <si>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</si>
  <si>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</si>
  <si>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</si>
  <si>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</si>
  <si>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</si>
  <si>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</si>
  <si>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</si>
  <si>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</si>
  <si>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</si>
  <si>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</si>
  <si>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</si>
  <si>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</si>
  <si>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</si>
  <si>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</si>
  <si>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</si>
  <si>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</si>
  <si>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</si>
  <si>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</si>
  <si>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</si>
  <si>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</si>
  <si>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</si>
  <si>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</si>
  <si>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</si>
  <si>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</si>
  <si>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</si>
  <si>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</si>
  <si>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</si>
  <si>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</si>
  <si>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</si>
  <si>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</si>
  <si>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</si>
  <si>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</si>
  <si>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</si>
  <si>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</si>
  <si>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</si>
  <si>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</si>
  <si>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</si>
  <si>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</si>
  <si>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</si>
  <si>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</si>
  <si>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</si>
  <si>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</si>
  <si>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</si>
  <si>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</si>
  <si>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</si>
  <si>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</si>
  <si>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</si>
  <si>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</si>
  <si>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</si>
  <si>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</si>
  <si>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</si>
  <si>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</si>
  <si>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</si>
  <si>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</si>
  <si>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</si>
  <si>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</si>
  <si>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</si>
  <si>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</si>
  <si>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</si>
  <si>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</si>
  <si>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</si>
  <si>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</si>
  <si>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</si>
  <si>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</si>
  <si>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</si>
  <si>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</si>
  <si>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</si>
  <si>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</si>
  <si>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</si>
  <si>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</si>
  <si>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</si>
  <si>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</si>
  <si>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</si>
  <si>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</si>
  <si>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</si>
  <si>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</si>
  <si>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</si>
  <si>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</si>
  <si>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</si>
  <si>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</si>
  <si>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</si>
  <si>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</si>
  <si>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</si>
  <si>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</si>
  <si>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</si>
  <si>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</si>
  <si>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</si>
  <si>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</si>
  <si>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</si>
  <si>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</si>
  <si>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</si>
  <si>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</si>
  <si>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</si>
  <si>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</si>
  <si>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</si>
  <si>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</si>
  <si>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</si>
  <si>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</si>
  <si>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</si>
  <si>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</si>
  <si>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</si>
  <si>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</si>
  <si>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</si>
  <si>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</si>
  <si>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</si>
  <si>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</si>
  <si>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</si>
  <si>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</si>
  <si>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</si>
  <si>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</si>
  <si>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</si>
  <si>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</si>
  <si>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</si>
  <si>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</si>
  <si>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</si>
  <si>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</si>
  <si>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</si>
  <si>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</si>
  <si>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</si>
  <si>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</si>
  <si>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</si>
  <si>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</si>
  <si>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</si>
  <si>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</si>
  <si>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</si>
  <si>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</si>
  <si>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</si>
  <si>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</si>
  <si>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</si>
  <si>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</si>
  <si>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</si>
  <si>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</si>
  <si>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</si>
  <si>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</si>
  <si>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</si>
  <si>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</si>
  <si>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</si>
  <si>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</si>
  <si>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</si>
  <si>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</si>
  <si>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</si>
  <si>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</si>
  <si>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</si>
  <si>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</si>
  <si>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</si>
  <si>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</si>
  <si>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</si>
  <si>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</si>
  <si>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</si>
  <si>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</si>
  <si>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</si>
  <si>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</si>
  <si>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</si>
  <si>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</si>
  <si>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</si>
  <si>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</si>
  <si>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</si>
  <si>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</si>
  <si>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</si>
  <si>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</si>
  <si>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</si>
  <si>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</si>
  <si>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</si>
  <si>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</si>
  <si>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</si>
  <si>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</si>
  <si>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</si>
  <si>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</si>
  <si>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</si>
  <si>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</si>
  <si>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</si>
  <si>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</si>
  <si>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</si>
  <si>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</si>
  <si>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</si>
  <si>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</si>
  <si>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</si>
  <si>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</si>
  <si>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</si>
  <si>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</si>
  <si>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</si>
  <si>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</si>
  <si>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</si>
  <si>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</si>
  <si>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</si>
  <si>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</si>
  <si>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</si>
  <si>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</si>
  <si>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</si>
  <si>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</si>
  <si>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</si>
  <si>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</si>
  <si>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</si>
  <si>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</si>
  <si>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</si>
  <si>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</si>
  <si>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</si>
  <si>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</si>
  <si>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</si>
  <si>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</si>
  <si>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</si>
  <si>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</si>
  <si>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</si>
  <si>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</si>
  <si>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</si>
  <si>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</si>
  <si>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</si>
  <si>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</si>
  <si>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</si>
  <si>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</si>
  <si>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</si>
  <si>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</si>
  <si>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</si>
  <si>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</si>
  <si>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</si>
  <si>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</si>
  <si>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</si>
  <si>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</si>
  <si>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</si>
  <si>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</si>
  <si>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</si>
  <si>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</si>
  <si>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</si>
  <si>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</si>
  <si>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</si>
  <si>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</si>
  <si>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</si>
  <si>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</si>
  <si>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</si>
  <si>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</si>
  <si>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</si>
  <si>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</si>
  <si>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</si>
  <si>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</si>
  <si>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</si>
  <si>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</si>
  <si>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</si>
  <si>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</si>
  <si>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</si>
  <si>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</si>
  <si>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</si>
  <si>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</si>
  <si>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</si>
  <si>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</si>
  <si>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</si>
  <si>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</si>
  <si>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</si>
  <si>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</si>
  <si>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</si>
  <si>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</si>
  <si>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</si>
  <si>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</si>
  <si>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</si>
  <si>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</si>
  <si>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</si>
  <si>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</si>
  <si>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</si>
  <si>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</si>
  <si>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</si>
  <si>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</si>
  <si>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</si>
  <si>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</si>
  <si>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</si>
  <si>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</si>
  <si>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</si>
  <si>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</si>
  <si>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</si>
  <si>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</si>
  <si>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</si>
  <si>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</si>
  <si>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</si>
  <si>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</si>
  <si>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</si>
  <si>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</si>
  <si>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</si>
  <si>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</si>
  <si>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</si>
  <si>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</si>
  <si>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</si>
  <si>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</si>
  <si>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</si>
  <si>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</si>
  <si>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</si>
  <si>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</si>
  <si>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</si>
  <si>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</si>
  <si>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</si>
  <si>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</si>
  <si>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</si>
  <si>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</si>
  <si>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</si>
  <si>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</si>
  <si>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</si>
  <si>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</si>
  <si>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</si>
  <si>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</si>
  <si>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</si>
  <si>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</si>
  <si>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</si>
  <si>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</si>
  <si>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</si>
  <si>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</si>
  <si>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</si>
  <si>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</si>
  <si>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</si>
  <si>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</si>
  <si>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</si>
  <si>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</si>
  <si>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</si>
  <si>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</si>
  <si>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</si>
  <si>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</si>
  <si>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</si>
  <si>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</si>
  <si>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</si>
  <si>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</si>
  <si>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</si>
  <si>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</si>
  <si>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</si>
  <si>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</si>
  <si>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</si>
  <si>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</si>
  <si>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</si>
  <si>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</si>
  <si>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</si>
  <si>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</si>
  <si>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</si>
  <si>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</si>
  <si>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</si>
  <si>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</si>
  <si>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</si>
  <si>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</si>
  <si>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</si>
  <si>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</si>
  <si>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</si>
  <si>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</si>
  <si>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</si>
  <si>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</si>
  <si>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</si>
  <si>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</si>
  <si>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</si>
  <si>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</si>
  <si>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</si>
  <si>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</si>
  <si>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</si>
  <si>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</si>
  <si>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</si>
  <si>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</si>
  <si>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</si>
  <si>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</si>
  <si>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</si>
  <si>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</si>
  <si>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</si>
  <si>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</si>
  <si>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</si>
  <si>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</si>
  <si>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</si>
  <si>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</si>
  <si>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</si>
  <si>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</si>
  <si>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</si>
  <si>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</si>
  <si>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</si>
  <si>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</si>
  <si>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</si>
  <si>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</si>
  <si>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</si>
  <si>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</si>
  <si>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</si>
  <si>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</si>
  <si>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</si>
  <si>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</si>
  <si>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</si>
  <si>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</si>
  <si>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</si>
  <si>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</si>
  <si>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</si>
  <si>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</si>
  <si>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</si>
  <si>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</si>
  <si>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</si>
  <si>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</si>
  <si>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</si>
  <si>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</si>
  <si>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</si>
  <si>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</si>
  <si>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</si>
  <si>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</si>
  <si>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</si>
  <si>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</si>
  <si>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</si>
  <si>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</si>
  <si>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</si>
  <si>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</si>
  <si>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</si>
  <si>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</si>
  <si>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</si>
  <si>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</si>
  <si>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</si>
  <si>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</si>
  <si>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</si>
  <si>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</si>
  <si>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</si>
  <si>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</si>
  <si>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</si>
  <si>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</si>
  <si>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</si>
  <si>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</si>
  <si>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</si>
  <si>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</si>
  <si>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</si>
  <si>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</si>
  <si>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</si>
  <si>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</si>
  <si>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</si>
  <si>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</si>
  <si>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</si>
  <si>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</si>
  <si>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</si>
  <si>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</si>
  <si>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</si>
  <si>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</si>
  <si>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</si>
  <si>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</si>
  <si>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</si>
  <si>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</si>
  <si>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</si>
  <si>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</si>
  <si>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</si>
  <si>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</si>
  <si>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</si>
  <si>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</si>
  <si>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</si>
  <si>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</si>
  <si>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</si>
  <si>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</si>
  <si>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</si>
  <si>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</si>
  <si>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</si>
  <si>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</si>
  <si>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</si>
  <si>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</si>
  <si>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</si>
  <si>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</si>
  <si>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</si>
  <si>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</si>
  <si>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</si>
  <si>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</si>
  <si>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</si>
  <si>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</si>
  <si>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</si>
  <si>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</si>
  <si>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</si>
  <si>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</si>
  <si>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</si>
  <si>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</si>
  <si>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</si>
  <si>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</si>
  <si>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</si>
  <si>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</si>
  <si>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</si>
  <si>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</si>
  <si>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</si>
  <si>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</si>
  <si>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</si>
  <si>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</si>
  <si>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</si>
  <si>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</si>
  <si>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</si>
  <si>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</si>
  <si>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</si>
  <si>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</si>
  <si>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</si>
  <si>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</si>
  <si>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</si>
  <si>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</si>
  <si>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</si>
  <si>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</si>
  <si>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</si>
  <si>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</si>
  <si>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</si>
  <si>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</si>
  <si>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</si>
  <si>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</si>
  <si>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</si>
  <si>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</si>
  <si>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</si>
  <si>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</si>
  <si>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</si>
  <si>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</si>
  <si>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</si>
  <si>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</si>
  <si>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</si>
  <si>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</si>
  <si>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</si>
  <si>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</si>
  <si>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</si>
  <si>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</si>
  <si>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</si>
  <si>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</si>
  <si>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</si>
  <si>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</si>
  <si>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</si>
  <si>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</si>
  <si>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</si>
  <si>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</si>
  <si>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</si>
  <si>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</si>
  <si>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</si>
  <si>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</si>
  <si>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</si>
  <si>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</si>
  <si>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</si>
  <si>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</si>
  <si>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</si>
  <si>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</si>
  <si>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</si>
  <si>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</si>
  <si>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</si>
  <si>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</si>
  <si>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</si>
  <si>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</si>
  <si>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</si>
  <si>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</si>
  <si>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</si>
  <si>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</si>
  <si>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</si>
  <si>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</si>
  <si>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</si>
  <si>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</si>
  <si>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</si>
  <si>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</si>
  <si>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</si>
  <si>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</si>
  <si>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</si>
  <si>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</si>
  <si>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</si>
  <si>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</si>
  <si>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</si>
  <si>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</si>
  <si>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</si>
  <si>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</si>
  <si>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</si>
  <si>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</si>
  <si>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</si>
  <si>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</si>
  <si>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</si>
  <si>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</si>
  <si>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</si>
  <si>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</si>
  <si>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</si>
  <si>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</si>
  <si>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</si>
  <si>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</si>
  <si>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</si>
  <si>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</si>
  <si>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</si>
  <si>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</si>
  <si>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</si>
  <si>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</si>
  <si>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</si>
  <si>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</si>
  <si>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</si>
  <si>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</si>
  <si>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</si>
  <si>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</si>
  <si>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</si>
  <si>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</si>
  <si>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</si>
  <si>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</si>
  <si>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</si>
  <si>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</si>
  <si>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</si>
  <si>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</si>
  <si>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</si>
  <si>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</si>
  <si>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</si>
  <si>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</si>
  <si>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</si>
  <si>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</si>
  <si>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</si>
  <si>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</si>
  <si>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</si>
  <si>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</si>
  <si>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</si>
  <si>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</si>
  <si>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</si>
  <si>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</si>
  <si>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</si>
  <si>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</si>
  <si>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</si>
  <si>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</si>
  <si>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</si>
  <si>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</si>
  <si>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</si>
  <si>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</si>
  <si>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</si>
  <si>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</si>
  <si>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</si>
  <si>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</si>
  <si>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</si>
  <si>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</si>
  <si>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</si>
  <si>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</si>
  <si>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</si>
  <si>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</si>
  <si>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</si>
  <si>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</si>
  <si>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</si>
  <si>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</si>
  <si>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</si>
  <si>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</si>
  <si>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</si>
  <si>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</si>
  <si>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</si>
  <si>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</si>
  <si>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</si>
  <si>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</si>
  <si>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</si>
  <si>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</si>
  <si>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</si>
  <si>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</si>
  <si>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</si>
  <si>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</si>
  <si>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</si>
  <si>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</si>
  <si>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</si>
  <si>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</si>
  <si>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</si>
  <si>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</si>
  <si>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</si>
  <si>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</si>
  <si>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</si>
  <si>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</si>
  <si>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</si>
  <si>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</si>
  <si>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</si>
  <si>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</si>
  <si>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</si>
  <si>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</si>
  <si>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</si>
  <si>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</si>
  <si>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</si>
  <si>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</si>
  <si>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</si>
  <si>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</si>
  <si>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</si>
  <si>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</si>
  <si>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</si>
  <si>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</si>
  <si>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</si>
  <si>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</si>
  <si>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</si>
  <si>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</si>
  <si>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</si>
  <si>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</si>
  <si>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</si>
  <si>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</si>
  <si>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</si>
  <si>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</si>
  <si>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</si>
  <si>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</si>
  <si>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</si>
  <si>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</si>
  <si>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</si>
  <si>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</si>
  <si>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</si>
  <si>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</si>
  <si>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</si>
  <si>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</si>
  <si>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</si>
  <si>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</si>
  <si>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</si>
  <si>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</si>
  <si>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</si>
  <si>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</si>
  <si>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</si>
  <si>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</si>
  <si>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</si>
  <si>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</si>
  <si>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</si>
  <si>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</si>
  <si>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</si>
  <si>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</si>
  <si>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</si>
  <si>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</si>
  <si>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</si>
  <si>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</si>
  <si>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</si>
  <si>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</si>
  <si>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</si>
  <si>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</si>
  <si>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</si>
  <si>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</si>
  <si>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</si>
  <si>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</si>
  <si>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</si>
  <si>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</si>
  <si>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</si>
  <si>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</si>
  <si>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</si>
  <si>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</si>
  <si>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</si>
  <si>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</si>
  <si>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</si>
  <si>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</si>
  <si>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</si>
  <si>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</si>
  <si>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</si>
  <si>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</si>
  <si>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</si>
  <si>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</si>
  <si>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</si>
  <si>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</si>
  <si>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</si>
  <si>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</si>
  <si>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</si>
  <si>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</si>
  <si>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</si>
  <si>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</si>
  <si>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</si>
  <si>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</si>
  <si>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</si>
  <si>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</si>
  <si>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</si>
  <si>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</si>
  <si>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</si>
  <si>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</si>
  <si>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</si>
  <si>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</si>
  <si>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</si>
  <si>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</si>
  <si>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</si>
  <si>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</si>
  <si>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</si>
  <si>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</si>
  <si>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</si>
  <si>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</si>
  <si>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</si>
  <si>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</si>
  <si>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</si>
  <si>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</si>
  <si>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</si>
  <si>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</si>
  <si>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</si>
  <si>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</si>
  <si>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</si>
  <si>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</si>
  <si>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</si>
  <si>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</si>
  <si>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</si>
  <si>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</si>
  <si>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</si>
  <si>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</si>
  <si>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</si>
  <si>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</si>
  <si>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</si>
  <si>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</si>
  <si>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</si>
  <si>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</si>
  <si>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</si>
  <si>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</si>
  <si>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</si>
  <si>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</si>
  <si>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</si>
  <si>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</si>
  <si>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</si>
  <si>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</si>
  <si>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</si>
  <si>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</si>
  <si>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</si>
  <si>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</si>
  <si>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</si>
  <si>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</si>
  <si>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</si>
  <si>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</si>
  <si>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</si>
  <si>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</si>
  <si>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</si>
  <si>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</si>
  <si>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</si>
  <si>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</si>
  <si>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</si>
  <si>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</si>
  <si>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</si>
  <si>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</si>
  <si>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</si>
  <si>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</si>
  <si>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</si>
  <si>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</si>
  <si>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</si>
  <si>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</si>
  <si>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</si>
  <si>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</si>
  <si>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</si>
  <si>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</si>
  <si>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</si>
  <si>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</si>
  <si>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</si>
  <si>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</si>
  <si>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</si>
  <si>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</si>
  <si>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</si>
  <si>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</si>
  <si>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</si>
  <si>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</si>
  <si>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</si>
  <si>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</si>
  <si>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</si>
  <si>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</si>
  <si>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</si>
  <si>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</si>
  <si>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</si>
  <si>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</si>
  <si>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</si>
  <si>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</si>
  <si>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</si>
  <si>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</si>
  <si>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</si>
  <si>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</si>
  <si>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</si>
  <si>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</si>
  <si>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</si>
  <si>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</si>
  <si>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</si>
  <si>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</si>
  <si>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</si>
  <si>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</si>
  <si>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</si>
  <si>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</si>
  <si>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</si>
  <si>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</si>
  <si>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</si>
  <si>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</si>
  <si>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</si>
  <si>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</si>
  <si>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</si>
  <si>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</si>
  <si>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</si>
  <si>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</si>
  <si>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</si>
  <si>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</si>
  <si>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</si>
  <si>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</si>
  <si>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</si>
  <si>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</si>
  <si>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</si>
  <si>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</si>
  <si>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</si>
  <si>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</si>
  <si>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</si>
  <si>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</si>
  <si>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</si>
  <si>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</si>
  <si>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</si>
  <si>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</si>
  <si>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</si>
  <si>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</si>
  <si>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</si>
  <si>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</si>
  <si>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</si>
  <si>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</si>
  <si>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</si>
  <si>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</si>
  <si>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</si>
  <si>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</si>
  <si>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</si>
  <si>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</si>
  <si>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</si>
  <si>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</si>
  <si>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</si>
  <si>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</si>
  <si>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</si>
  <si>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</si>
  <si>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</si>
  <si>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</si>
  <si>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</si>
  <si>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</si>
  <si>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</si>
  <si>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</si>
  <si>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</si>
  <si>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</si>
  <si>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</si>
  <si>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</si>
  <si>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</si>
  <si>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</si>
  <si>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</si>
  <si>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</si>
  <si>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</si>
  <si>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</si>
  <si>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</si>
  <si>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</si>
  <si>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</si>
  <si>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</si>
  <si>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</si>
  <si>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</si>
  <si>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</si>
  <si>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</si>
  <si>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</si>
  <si>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</si>
  <si>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</si>
  <si>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</si>
  <si>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</si>
  <si>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</si>
  <si>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</si>
  <si>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</si>
  <si>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</si>
  <si>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</si>
  <si>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</si>
  <si>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</si>
  <si>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</si>
  <si>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</si>
  <si>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</si>
  <si>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</si>
  <si>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</si>
  <si>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</si>
  <si>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</si>
  <si>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</si>
  <si>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</si>
  <si>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</si>
  <si>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</si>
  <si>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</si>
  <si>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</si>
  <si>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</si>
  <si>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</si>
  <si>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</si>
  <si>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</si>
  <si>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</si>
  <si>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</si>
  <si>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</si>
  <si>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</si>
  <si>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</si>
  <si>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</si>
  <si>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</si>
  <si>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</si>
  <si>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</si>
  <si>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</si>
  <si>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</si>
  <si>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</si>
  <si>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</si>
  <si>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</si>
  <si>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</si>
  <si>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</si>
  <si>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</si>
  <si>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</si>
  <si>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</si>
  <si>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</si>
  <si>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</si>
  <si>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</si>
  <si>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</si>
  <si>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</si>
  <si>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</si>
  <si>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</si>
  <si>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</si>
  <si>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</si>
  <si>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</si>
  <si>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</si>
  <si>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</si>
  <si>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</si>
  <si>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</si>
  <si>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</si>
  <si>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</si>
  <si>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</si>
  <si>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</si>
  <si>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</si>
  <si>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</si>
  <si>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</si>
  <si>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</si>
  <si>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</si>
  <si>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</si>
  <si>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</si>
  <si>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</si>
  <si>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</si>
  <si>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</si>
  <si>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</si>
  <si>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</si>
  <si>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</si>
  <si>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</si>
  <si>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</si>
  <si>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</si>
  <si>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</si>
  <si>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</si>
  <si>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</si>
  <si>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</si>
  <si>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</si>
  <si>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</si>
  <si>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</si>
  <si>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</si>
  <si>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</si>
  <si>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</si>
  <si>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</si>
  <si>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</si>
  <si>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</si>
  <si>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</si>
  <si>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</si>
  <si>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</si>
  <si>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</si>
  <si>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</si>
  <si>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</si>
  <si>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</si>
  <si>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</si>
  <si>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</si>
  <si>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</si>
  <si>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</si>
  <si>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</si>
  <si>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</si>
  <si>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</si>
  <si>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</si>
  <si>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</si>
  <si>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</si>
  <si>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</si>
  <si>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</si>
  <si>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</si>
  <si>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</si>
  <si>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</si>
  <si>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</si>
  <si>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</si>
  <si>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</si>
  <si>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</si>
  <si>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</si>
  <si>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</si>
  <si>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</si>
  <si>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</si>
  <si>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</si>
  <si>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</si>
  <si>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</si>
  <si>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</si>
  <si>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</si>
  <si>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</si>
  <si>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</si>
  <si>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</si>
  <si>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</si>
  <si>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</si>
  <si>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</si>
  <si>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</si>
  <si>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</si>
  <si>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</si>
  <si>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</si>
  <si>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</si>
  <si>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</si>
  <si>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</si>
  <si>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</si>
  <si>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</si>
  <si>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</si>
  <si>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</si>
  <si>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</si>
  <si>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</si>
  <si>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</si>
  <si>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</si>
  <si>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</si>
  <si>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</si>
  <si>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</si>
  <si>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</si>
  <si>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</si>
  <si>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</si>
  <si>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</si>
  <si>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</si>
  <si>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</si>
  <si>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</si>
  <si>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</si>
  <si>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</si>
  <si>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</si>
  <si>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</si>
  <si>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</si>
  <si>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</si>
  <si>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</si>
  <si>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</si>
  <si>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</si>
  <si>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</si>
  <si>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</si>
  <si>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</si>
  <si>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</si>
  <si>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</si>
  <si>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</si>
  <si>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</si>
  <si>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</si>
  <si>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</si>
  <si>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</si>
  <si>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</si>
  <si>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</si>
  <si>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</si>
  <si>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</si>
  <si>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</si>
  <si>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</si>
  <si>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</si>
  <si>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</si>
  <si>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</si>
  <si>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</si>
  <si>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</si>
  <si>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</si>
  <si>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</si>
  <si>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</si>
  <si>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</si>
  <si>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</si>
  <si>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</si>
  <si>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</si>
  <si>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</si>
  <si>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</si>
  <si>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</si>
  <si>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</si>
  <si>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</si>
  <si>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</si>
  <si>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</si>
  <si>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</si>
  <si>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</si>
  <si>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</si>
  <si>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</si>
  <si>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</si>
  <si>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</si>
  <si>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</si>
  <si>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</si>
  <si>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</si>
  <si>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</si>
  <si>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</si>
  <si>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</si>
  <si>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</si>
  <si>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</si>
  <si>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</si>
  <si>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</si>
  <si>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</si>
  <si>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</si>
  <si>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</si>
  <si>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</si>
  <si>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</si>
  <si>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</si>
  <si>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</si>
  <si>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</si>
  <si>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</si>
  <si>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</si>
  <si>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</si>
  <si>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</si>
  <si>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</si>
  <si>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</si>
  <si>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</si>
  <si>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</si>
  <si>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</si>
  <si>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</si>
  <si>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</si>
  <si>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</si>
  <si>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</si>
  <si>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</si>
  <si>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</si>
  <si>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</si>
  <si>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</si>
  <si>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</si>
  <si>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</si>
  <si>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</si>
  <si>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</si>
  <si>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</si>
  <si>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</si>
  <si>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</si>
  <si>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</si>
  <si>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</si>
  <si>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</si>
  <si>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</si>
  <si>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</si>
  <si>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</si>
  <si>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</si>
  <si>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</si>
  <si>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</si>
  <si>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</si>
  <si>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</si>
  <si>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</si>
  <si>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</si>
  <si>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</si>
  <si>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</si>
  <si>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</si>
  <si>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</si>
  <si>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</si>
  <si>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</si>
  <si>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</si>
  <si>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</si>
  <si>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</si>
  <si>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</si>
  <si>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</si>
  <si>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</si>
  <si>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</si>
  <si>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</si>
  <si>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</si>
  <si>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</si>
  <si>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</si>
  <si>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</si>
  <si>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</si>
  <si>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</si>
  <si>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</si>
  <si>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</si>
  <si>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</si>
  <si>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</si>
  <si>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</si>
  <si>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</si>
  <si>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</si>
  <si>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</si>
  <si>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</si>
  <si>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</si>
  <si>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</si>
  <si>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</si>
  <si>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</si>
  <si>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</si>
  <si>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</si>
  <si>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</si>
  <si>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</si>
  <si>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</si>
  <si>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</si>
  <si>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</si>
  <si>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</si>
  <si>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</si>
  <si>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</si>
  <si>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</si>
  <si>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</si>
  <si>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</si>
  <si>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</si>
  <si>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</si>
  <si>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</si>
  <si>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</si>
  <si>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</si>
  <si>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</si>
  <si>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</si>
  <si>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</si>
  <si>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</si>
  <si>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</si>
  <si>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</si>
  <si>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</si>
  <si>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</si>
  <si>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</si>
  <si>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</si>
  <si>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</si>
  <si>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</si>
  <si>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</si>
  <si>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</si>
  <si>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</si>
  <si>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</si>
  <si>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</si>
  <si>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</si>
  <si>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</si>
  <si>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</si>
  <si>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</si>
  <si>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</si>
  <si>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</si>
  <si>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</si>
  <si>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</si>
  <si>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</si>
  <si>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</si>
  <si>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</si>
  <si>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</si>
  <si>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</si>
  <si>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</si>
  <si>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</si>
  <si>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</si>
  <si>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</si>
  <si>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</si>
  <si>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</si>
  <si>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</si>
  <si>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</si>
  <si>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</si>
  <si>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</si>
  <si>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</si>
  <si>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</si>
  <si>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</si>
  <si>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</si>
  <si>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</si>
  <si>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</si>
  <si>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</si>
  <si>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</si>
  <si>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</si>
  <si>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</si>
  <si>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</si>
  <si>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</si>
  <si>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</si>
  <si>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</si>
  <si>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</si>
  <si>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</si>
  <si>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</si>
  <si>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</si>
  <si>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</si>
  <si>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</si>
  <si>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</si>
  <si>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</si>
  <si>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</si>
  <si>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</si>
  <si>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</si>
  <si>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</si>
  <si>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</si>
  <si>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</si>
  <si>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</si>
  <si>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</si>
  <si>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</si>
  <si>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</si>
  <si>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</si>
  <si>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</si>
  <si>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</si>
  <si>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</si>
  <si>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</si>
  <si>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</si>
  <si>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</si>
  <si>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</si>
  <si>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</si>
  <si>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</si>
  <si>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</si>
  <si>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</si>
  <si>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</si>
  <si>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</si>
  <si>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</si>
  <si>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</si>
  <si>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</si>
  <si>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</si>
  <si>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</si>
  <si>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</si>
  <si>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</si>
  <si>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</si>
  <si>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</si>
  <si>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</si>
  <si>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</si>
  <si>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</si>
  <si>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</si>
  <si>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</si>
  <si>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</si>
  <si>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</si>
  <si>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</si>
  <si>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</si>
  <si>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</si>
  <si>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</si>
  <si>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</si>
  <si>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</si>
  <si>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</si>
  <si>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</si>
  <si>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</si>
  <si>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</si>
  <si>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</si>
  <si>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</si>
  <si>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</si>
  <si>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</si>
  <si>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</si>
  <si>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</si>
  <si>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</si>
  <si>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</si>
  <si>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</si>
  <si>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</si>
  <si>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</si>
  <si>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</si>
  <si>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</si>
  <si>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</si>
  <si>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</si>
  <si>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</si>
  <si>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</si>
  <si>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</si>
  <si>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</si>
  <si>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</si>
  <si>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</si>
  <si>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</si>
  <si>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</si>
  <si>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</si>
  <si>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</si>
  <si>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</si>
  <si>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</si>
  <si>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</si>
  <si>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</si>
  <si>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</si>
  <si>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</si>
  <si>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</si>
  <si>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</si>
  <si>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</si>
  <si>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</si>
  <si>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</si>
  <si>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</si>
  <si>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</si>
  <si>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</si>
  <si>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</si>
  <si>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</si>
  <si>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</si>
  <si>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</si>
  <si>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</si>
  <si>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</si>
  <si>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</si>
  <si>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</si>
  <si>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</si>
  <si>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</si>
  <si>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</si>
  <si>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</si>
  <si>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</si>
  <si>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</si>
  <si>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</si>
  <si>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</si>
  <si>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</si>
  <si>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</si>
  <si>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</si>
  <si>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</si>
  <si>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</si>
  <si>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</si>
  <si>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</si>
  <si>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</si>
  <si>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</si>
  <si>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</si>
  <si>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</si>
  <si>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</si>
  <si>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</si>
  <si>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</si>
  <si>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</si>
  <si>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</si>
  <si>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</si>
  <si>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</si>
  <si>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</si>
  <si>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</si>
  <si>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</si>
  <si>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</si>
  <si>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</si>
  <si>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</si>
  <si>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</si>
  <si>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</si>
  <si>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</si>
  <si>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</si>
  <si>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</si>
  <si>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</si>
  <si>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</si>
  <si>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</si>
  <si>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</si>
  <si>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</si>
  <si>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</si>
  <si>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</si>
  <si>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</si>
  <si>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</si>
  <si>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</si>
  <si>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</si>
  <si>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</si>
  <si>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</si>
  <si>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</si>
  <si>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</si>
  <si>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</si>
  <si>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</si>
  <si>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</si>
  <si>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</si>
  <si>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</si>
  <si>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</si>
  <si>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</si>
  <si>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</si>
  <si>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</si>
  <si>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</si>
  <si>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</si>
  <si>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</si>
  <si>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</si>
  <si>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</si>
  <si>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</si>
  <si>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</si>
  <si>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</si>
  <si>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</si>
  <si>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</si>
  <si>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</si>
  <si>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</si>
  <si>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</si>
  <si>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</si>
  <si>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</si>
  <si>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</si>
  <si>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</si>
  <si>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</si>
  <si>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</si>
  <si>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</si>
  <si>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</si>
  <si>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</si>
  <si>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</si>
  <si>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</si>
  <si>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</si>
  <si>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</si>
  <si>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</si>
  <si>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</si>
  <si>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</si>
  <si>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</si>
  <si>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</si>
  <si>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</si>
  <si>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</si>
  <si>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</si>
  <si>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</si>
  <si>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</si>
  <si>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</si>
  <si>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</si>
  <si>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</si>
  <si>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</si>
  <si>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</si>
  <si>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</si>
  <si>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</si>
  <si>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</si>
  <si>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</si>
  <si>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</si>
  <si>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</si>
  <si>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</si>
  <si>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</si>
  <si>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</si>
  <si>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</si>
  <si>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</si>
  <si>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</si>
  <si>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</si>
  <si>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</si>
  <si>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</si>
  <si>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</si>
  <si>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</si>
  <si>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</si>
  <si>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</si>
  <si>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</si>
  <si>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</si>
  <si>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</si>
  <si>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</si>
  <si>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</si>
  <si>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</si>
  <si>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</si>
  <si>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</si>
  <si>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</si>
  <si>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</si>
  <si>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</si>
  <si>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</si>
  <si>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</si>
  <si>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</si>
  <si>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</si>
  <si>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</si>
  <si>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</si>
  <si>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</si>
  <si>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</si>
  <si>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</si>
  <si>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</si>
  <si>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</si>
  <si>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</si>
  <si>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</si>
  <si>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</si>
  <si>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</si>
  <si>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</si>
  <si>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</si>
  <si>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</si>
  <si>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</si>
  <si>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</si>
  <si>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</si>
  <si>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</si>
  <si>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</si>
  <si>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</si>
  <si>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</si>
  <si>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</si>
  <si>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</si>
  <si>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</si>
  <si>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</si>
  <si>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</si>
  <si>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</si>
  <si>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</si>
  <si>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</si>
  <si>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</si>
  <si>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</si>
  <si>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</si>
  <si>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</si>
  <si>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</si>
  <si>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</si>
  <si>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</si>
  <si>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</si>
  <si>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</si>
  <si>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</si>
  <si>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</si>
  <si>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</si>
  <si>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</si>
  <si>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</si>
  <si>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</si>
  <si>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</si>
  <si>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</si>
  <si>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</si>
  <si>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</si>
  <si>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</si>
  <si>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</si>
  <si>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</si>
  <si>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</si>
  <si>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</si>
  <si>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</si>
  <si>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</si>
  <si>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</si>
  <si>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</si>
  <si>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</si>
  <si>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</si>
  <si>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</si>
  <si>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</si>
  <si>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</si>
  <si>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</si>
  <si>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</si>
  <si>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</si>
  <si>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</si>
  <si>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</si>
  <si>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</si>
  <si>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</si>
  <si>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</si>
  <si>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</si>
  <si>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</si>
  <si>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</si>
  <si>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</si>
  <si>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</si>
  <si>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</si>
  <si>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</si>
  <si>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</si>
  <si>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</si>
  <si>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</si>
  <si>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</si>
  <si>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</si>
  <si>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</si>
  <si>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</si>
  <si>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</si>
  <si>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</si>
  <si>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</si>
  <si>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</si>
  <si>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</si>
  <si>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</si>
  <si>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</si>
  <si>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</si>
  <si>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</si>
  <si>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</si>
  <si>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</si>
  <si>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</si>
  <si>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</si>
  <si>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</si>
  <si>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</si>
  <si>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</si>
  <si>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</si>
  <si>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</si>
  <si>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</si>
  <si>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</si>
  <si>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</si>
  <si>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</si>
  <si>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</si>
  <si>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</si>
  <si>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</si>
  <si>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</si>
  <si>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</si>
  <si>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</si>
  <si>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</si>
  <si>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</si>
  <si>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</si>
  <si>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</si>
  <si>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</si>
  <si>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</si>
  <si>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</si>
  <si>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</si>
  <si>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</si>
  <si>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</si>
  <si>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</si>
  <si>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</si>
  <si>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</si>
  <si>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</si>
  <si>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</si>
  <si>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</si>
  <si>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</si>
  <si>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</si>
  <si>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</si>
  <si>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</si>
  <si>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</si>
  <si>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</si>
  <si>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</si>
  <si>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</si>
  <si>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</si>
  <si>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</si>
  <si>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</si>
  <si>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</si>
  <si>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</si>
  <si>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</si>
  <si>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</si>
  <si>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</si>
  <si>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</si>
  <si>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</si>
  <si>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</si>
  <si>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</si>
  <si>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</si>
  <si>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</si>
  <si>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</si>
  <si>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</si>
  <si>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</si>
  <si>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</si>
  <si>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</si>
  <si>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</si>
  <si>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</si>
  <si>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</si>
  <si>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</si>
  <si>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</si>
  <si>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</si>
  <si>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</si>
  <si>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</si>
  <si>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</si>
  <si>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</si>
  <si>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</si>
  <si>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</si>
  <si>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</si>
  <si>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</si>
  <si>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</si>
  <si>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</si>
  <si>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</si>
  <si>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</si>
  <si>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</si>
  <si>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</si>
  <si>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</si>
  <si>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</si>
  <si>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</si>
  <si>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</si>
  <si>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</si>
  <si>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</si>
  <si>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</si>
  <si>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</si>
  <si>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</si>
  <si>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</si>
  <si>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</si>
  <si>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</si>
  <si>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</si>
  <si>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</si>
  <si>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</si>
  <si>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</si>
  <si>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</si>
  <si>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</si>
  <si>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</si>
  <si>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</si>
  <si>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</si>
  <si>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</si>
  <si>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</si>
  <si>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</si>
  <si>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</si>
  <si>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</si>
  <si>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</si>
  <si>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</si>
  <si>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</si>
  <si>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</si>
  <si>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</si>
  <si>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</si>
  <si>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</si>
  <si>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</si>
  <si>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</si>
  <si>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</si>
  <si>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</si>
  <si>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</si>
  <si>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</si>
  <si>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</si>
  <si>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</si>
  <si>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</si>
  <si>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</si>
  <si>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</si>
  <si>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</si>
  <si>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</si>
  <si>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</si>
  <si>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</si>
  <si>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</si>
  <si>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</si>
  <si>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</si>
  <si>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</si>
  <si>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</si>
  <si>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</si>
  <si>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</si>
  <si>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</si>
  <si>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</si>
  <si>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</si>
  <si>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</si>
  <si>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</si>
  <si>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</si>
  <si>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</si>
  <si>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</si>
  <si>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</si>
  <si>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</si>
  <si>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</si>
  <si>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</si>
  <si>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</si>
  <si>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</si>
  <si>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</si>
  <si>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</si>
  <si>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</si>
  <si>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</si>
  <si>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</si>
  <si>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</si>
  <si>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</si>
  <si>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</si>
  <si>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</si>
  <si>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</si>
  <si>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</si>
  <si>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</si>
  <si>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</si>
  <si>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</si>
  <si>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</si>
  <si>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</si>
  <si>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</si>
  <si>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</si>
  <si>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</si>
  <si>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</si>
  <si>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</si>
  <si>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</si>
  <si>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</si>
  <si>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</si>
  <si>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</si>
  <si>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</si>
  <si>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</si>
  <si>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</si>
  <si>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</si>
  <si>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</si>
  <si>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</si>
  <si>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</si>
  <si>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</si>
  <si>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</si>
  <si>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</si>
  <si>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</si>
  <si>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</si>
  <si>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</si>
  <si>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</si>
  <si>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</si>
  <si>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</si>
  <si>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</si>
  <si>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</si>
  <si>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</si>
  <si>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</si>
  <si>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</si>
  <si>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</si>
  <si>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</si>
  <si>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</si>
  <si>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</si>
  <si>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</si>
  <si>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</si>
  <si>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</si>
  <si>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</si>
  <si>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</si>
  <si>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</si>
  <si>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</si>
  <si>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</si>
  <si>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</si>
  <si>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</si>
  <si>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</si>
  <si>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</si>
  <si>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</si>
  <si>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</si>
  <si>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</si>
  <si>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</si>
  <si>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</si>
  <si>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</si>
  <si>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</si>
  <si>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</si>
  <si>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</si>
  <si>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</si>
  <si>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</si>
  <si>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</si>
  <si>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</si>
  <si>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</si>
  <si>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</si>
  <si>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</si>
  <si>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</si>
  <si>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</si>
  <si>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</si>
  <si>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</si>
  <si>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</si>
  <si>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</si>
  <si>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</si>
  <si>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</si>
  <si>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</si>
  <si>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</si>
  <si>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</si>
  <si>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</si>
  <si>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</si>
  <si>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</si>
  <si>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</si>
  <si>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</si>
  <si>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</si>
  <si>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</si>
  <si>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</si>
  <si>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</si>
  <si>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</si>
  <si>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</si>
  <si>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</si>
  <si>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</si>
  <si>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</si>
  <si>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</si>
  <si>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</si>
  <si>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</si>
  <si>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</si>
  <si>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</si>
  <si>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</si>
  <si>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</si>
  <si>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</si>
  <si>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</si>
  <si>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</si>
  <si>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</si>
  <si>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</si>
  <si>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</si>
  <si>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</si>
  <si>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</si>
  <si>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</si>
  <si>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</si>
  <si>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</si>
  <si>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</si>
  <si>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</si>
  <si>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</si>
  <si>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</si>
  <si>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</si>
  <si>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</si>
  <si>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</si>
  <si>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</si>
  <si>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</si>
  <si>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</si>
  <si>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</si>
  <si>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</si>
  <si>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</si>
  <si>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</si>
  <si>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</si>
  <si>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</si>
  <si>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</si>
  <si>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</si>
  <si>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</si>
  <si>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</si>
  <si>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</si>
  <si>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</si>
  <si>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</si>
  <si>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</si>
  <si>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</si>
  <si>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</si>
  <si>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</si>
  <si>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</si>
  <si>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</si>
  <si>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</si>
  <si>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</si>
  <si>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</si>
  <si>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</si>
  <si>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</si>
  <si>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</si>
  <si>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</si>
  <si>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</si>
  <si>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</si>
  <si>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</si>
  <si>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</si>
  <si>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</si>
  <si>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</si>
  <si>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</si>
  <si>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</si>
  <si>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</si>
  <si>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</si>
  <si>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</si>
  <si>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</si>
  <si>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</si>
  <si>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</si>
  <si>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</si>
  <si>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</si>
  <si>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</si>
  <si>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</si>
  <si>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</si>
  <si>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</si>
  <si>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</si>
  <si>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</si>
  <si>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</si>
  <si>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</si>
  <si>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</si>
  <si>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</si>
  <si>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</si>
  <si>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</si>
  <si>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</si>
  <si>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</si>
  <si>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</si>
  <si>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</si>
  <si>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</si>
  <si>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</si>
  <si>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</si>
  <si>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</si>
  <si>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</si>
  <si>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</si>
  <si>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</si>
  <si>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</si>
  <si>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</si>
  <si>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</si>
  <si>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</si>
  <si>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</si>
  <si>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</si>
  <si>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</si>
  <si>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</si>
  <si>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</si>
  <si>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</si>
  <si>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</si>
  <si>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</si>
  <si>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</si>
  <si>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</si>
  <si>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</si>
  <si>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</si>
  <si>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</si>
  <si>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</si>
  <si>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</si>
  <si>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</si>
  <si>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</si>
  <si>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</si>
  <si>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</si>
  <si>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</si>
  <si>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</si>
  <si>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</si>
  <si>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</si>
  <si>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</si>
  <si>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</si>
  <si>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</si>
  <si>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</si>
  <si>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</si>
  <si>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</si>
  <si>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</si>
  <si>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</si>
  <si>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</si>
  <si>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</si>
  <si>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</si>
  <si>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</si>
  <si>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</si>
  <si>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</si>
  <si>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</si>
  <si>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</si>
  <si>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</si>
  <si>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</si>
  <si>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</si>
  <si>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</si>
  <si>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</si>
  <si>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</si>
  <si>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</si>
  <si>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</si>
  <si>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</si>
  <si>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</si>
  <si>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</si>
  <si>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</si>
  <si>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</si>
  <si>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</si>
  <si>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</si>
  <si>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</si>
  <si>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</si>
  <si>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</si>
  <si>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</si>
  <si>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</si>
  <si>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</si>
  <si>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</si>
  <si>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</si>
  <si>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</si>
  <si>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</si>
  <si>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</si>
  <si>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</si>
  <si>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</si>
  <si>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</si>
  <si>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</si>
  <si>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</si>
  <si>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</si>
  <si>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</si>
  <si>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</si>
  <si>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</si>
  <si>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</si>
  <si>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</si>
  <si>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</si>
  <si>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</si>
  <si>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</si>
  <si>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</si>
  <si>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</si>
  <si>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</si>
  <si>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</si>
  <si>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</si>
  <si>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</si>
  <si>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</si>
  <si>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</si>
  <si>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</si>
  <si>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</si>
  <si>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</si>
  <si>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</si>
  <si>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</si>
  <si>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</si>
  <si>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</si>
  <si>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</si>
  <si>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</si>
  <si>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</si>
  <si>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</si>
  <si>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</si>
  <si>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</si>
  <si>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</si>
  <si>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</si>
  <si>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</si>
  <si>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</si>
  <si>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</si>
  <si>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</si>
  <si>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</si>
  <si>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</si>
  <si>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</si>
  <si>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</si>
  <si>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</si>
  <si>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</si>
  <si>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</si>
  <si>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</si>
  <si>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</si>
  <si>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</si>
  <si>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</si>
  <si>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</si>
  <si>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</si>
  <si>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</si>
  <si>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</si>
  <si>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</si>
  <si>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</si>
  <si>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</si>
  <si>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</si>
  <si>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</si>
  <si>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</si>
  <si>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</si>
  <si>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</si>
  <si>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</si>
  <si>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</si>
  <si>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</si>
  <si>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</si>
  <si>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</si>
  <si>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</si>
  <si>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</si>
  <si>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</si>
  <si>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</si>
  <si>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</si>
  <si>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</si>
  <si>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</si>
  <si>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</si>
  <si>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</si>
  <si>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</si>
  <si>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</si>
  <si>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</si>
  <si>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</si>
  <si>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</si>
  <si>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</si>
  <si>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</si>
  <si>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</si>
  <si>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</si>
  <si>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</si>
  <si>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</si>
  <si>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</si>
  <si>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</si>
  <si>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</si>
  <si>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</si>
  <si>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</si>
  <si>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</si>
  <si>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</si>
  <si>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</si>
  <si>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</si>
  <si>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</si>
  <si>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</si>
  <si>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</si>
  <si>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</si>
  <si>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</si>
  <si>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</si>
  <si>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</si>
  <si>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</si>
  <si>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</si>
  <si>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</si>
  <si>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</si>
  <si>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</si>
  <si>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</si>
  <si>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</si>
  <si>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</si>
  <si>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</si>
  <si>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</si>
  <si>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</si>
  <si>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</si>
  <si>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</si>
  <si>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</si>
  <si>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</si>
  <si>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</si>
  <si>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</si>
  <si>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</si>
  <si>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</si>
  <si>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</si>
  <si>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</si>
  <si>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</si>
  <si>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</si>
  <si>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</si>
  <si>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</si>
  <si>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</si>
  <si>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</si>
  <si>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</si>
  <si>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</si>
  <si>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</si>
  <si>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</si>
  <si>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</si>
  <si>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</si>
  <si>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</si>
  <si>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</si>
  <si>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</si>
  <si>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</si>
  <si>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</si>
  <si>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</si>
  <si>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</si>
  <si>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</si>
  <si>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</si>
  <si>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</si>
  <si>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</si>
  <si>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</si>
  <si>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</si>
  <si>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</si>
  <si>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</si>
  <si>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</si>
  <si>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</si>
  <si>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</si>
  <si>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</si>
  <si>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</si>
  <si>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</si>
  <si>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</si>
  <si>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</si>
  <si>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</si>
  <si>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</si>
  <si>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</si>
  <si>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</si>
  <si>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</si>
  <si>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</si>
  <si>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</si>
  <si>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</si>
  <si>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</si>
  <si>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</si>
  <si>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</si>
  <si>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</si>
  <si>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</si>
  <si>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</si>
  <si>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</si>
  <si>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</si>
  <si>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</si>
  <si>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</si>
  <si>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</si>
  <si>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</si>
  <si>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</si>
  <si>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</si>
  <si>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</si>
  <si>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</si>
  <si>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</si>
  <si>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</si>
  <si>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</si>
  <si>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</si>
  <si>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</si>
  <si>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</si>
  <si>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</si>
  <si>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</si>
  <si>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</si>
  <si>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</si>
  <si>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</si>
  <si>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</si>
  <si>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</si>
  <si>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</si>
  <si>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</si>
  <si>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</si>
  <si>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</si>
  <si>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</si>
  <si>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</si>
  <si>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</si>
  <si>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</si>
  <si>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</si>
  <si>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</si>
  <si>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</si>
  <si>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</si>
  <si>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</si>
  <si>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</si>
  <si>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</si>
  <si>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</si>
  <si>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</si>
  <si>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</si>
  <si>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</si>
  <si>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</si>
  <si>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</si>
  <si>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</si>
  <si>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</si>
  <si>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</si>
  <si>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</si>
  <si>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</si>
  <si>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</si>
  <si>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</si>
  <si>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</si>
  <si>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</si>
  <si>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</si>
  <si>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</si>
  <si>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</si>
  <si>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</si>
  <si>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</si>
  <si>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</si>
  <si>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</si>
  <si>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</si>
  <si>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</si>
  <si>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</si>
  <si>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</si>
  <si>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</si>
  <si>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</si>
  <si>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</si>
  <si>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</si>
  <si>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</si>
  <si>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</si>
  <si>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</si>
  <si>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</si>
  <si>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</si>
  <si>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</si>
  <si>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</si>
  <si>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</si>
  <si>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</si>
  <si>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</si>
  <si>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</si>
  <si>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</si>
  <si>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</si>
  <si>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</si>
  <si>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</si>
  <si>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</si>
  <si>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</si>
  <si>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</si>
  <si>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</si>
  <si>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</si>
  <si>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</si>
  <si>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</si>
  <si>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</si>
  <si>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</si>
  <si>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</si>
  <si>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</si>
  <si>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</si>
  <si>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</si>
  <si>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</si>
  <si>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</si>
  <si>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</si>
  <si>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</si>
  <si>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</si>
  <si>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</si>
  <si>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</si>
  <si>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</si>
  <si>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</si>
  <si>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</si>
  <si>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</si>
  <si>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</si>
  <si>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</si>
  <si>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</si>
  <si>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</si>
  <si>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</si>
  <si>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</si>
  <si>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</si>
  <si>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</si>
  <si>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</si>
  <si>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</si>
  <si>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</si>
  <si>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</si>
  <si>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</si>
  <si>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</si>
  <si>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</si>
  <si>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</si>
  <si>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</si>
  <si>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</si>
  <si>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</si>
  <si>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</si>
  <si>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</si>
  <si>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</si>
  <si>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</si>
  <si>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</si>
  <si>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</si>
  <si>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</si>
  <si>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</si>
  <si>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</si>
  <si>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</si>
  <si>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</si>
  <si>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</si>
  <si>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</si>
  <si>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</si>
  <si>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</si>
  <si>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</si>
  <si>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</si>
  <si>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</si>
  <si>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</si>
  <si>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</si>
  <si>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</si>
  <si>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</si>
  <si>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</si>
  <si>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</si>
  <si>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</si>
  <si>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</si>
  <si>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</si>
  <si>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</si>
  <si>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</si>
  <si>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</si>
  <si>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</si>
  <si>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</si>
  <si>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</si>
  <si>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</si>
  <si>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</si>
  <si>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</si>
  <si>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</si>
  <si>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</si>
  <si>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</si>
  <si>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</si>
  <si>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</si>
  <si>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</si>
  <si>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</si>
  <si>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</si>
  <si>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</si>
  <si>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</si>
  <si>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</si>
  <si>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</si>
  <si>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</si>
  <si>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</si>
  <si>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</si>
  <si>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</si>
  <si>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</si>
  <si>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</si>
  <si>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</si>
  <si>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</si>
  <si>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</si>
  <si>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</si>
  <si>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</si>
  <si>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</si>
  <si>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</si>
  <si>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</si>
  <si>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</si>
  <si>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</si>
  <si>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</si>
  <si>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</si>
  <si>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</si>
  <si>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</si>
  <si>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</si>
  <si>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</si>
  <si>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</si>
  <si>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</si>
  <si>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</si>
  <si>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</si>
  <si>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</si>
  <si>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</si>
  <si>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</si>
  <si>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</si>
  <si>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</si>
  <si>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</si>
  <si>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</si>
  <si>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</si>
  <si>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</si>
  <si>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</si>
  <si>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</si>
  <si>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</si>
  <si>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</si>
  <si>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</si>
  <si>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</si>
  <si>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</si>
  <si>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</si>
  <si>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</si>
  <si>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</si>
  <si>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</si>
  <si>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</si>
  <si>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</si>
  <si>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</si>
  <si>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</si>
  <si>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</si>
  <si>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</si>
  <si>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</si>
  <si>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</si>
  <si>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</si>
  <si>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</si>
  <si>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</si>
  <si>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</si>
  <si>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</si>
  <si>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</si>
  <si>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</si>
  <si>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</si>
  <si>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</si>
  <si>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</si>
  <si>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</si>
  <si>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</si>
  <si>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</si>
  <si>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</si>
  <si>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</si>
  <si>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</si>
  <si>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</si>
  <si>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</si>
  <si>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</si>
  <si>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</si>
  <si>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</si>
  <si>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</si>
  <si>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</si>
  <si>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</si>
  <si>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</si>
  <si>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</si>
  <si>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</si>
  <si>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</si>
  <si>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</si>
  <si>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</si>
  <si>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</si>
  <si>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</si>
  <si>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</si>
  <si>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</si>
  <si>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</si>
  <si>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</si>
  <si>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</si>
  <si>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</si>
  <si>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</si>
  <si>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</si>
  <si>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</si>
  <si>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</si>
  <si>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</si>
  <si>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</si>
  <si>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</si>
  <si>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</si>
  <si>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</si>
  <si>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</si>
  <si>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</si>
  <si>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</si>
  <si>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</si>
  <si>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</si>
  <si>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</si>
  <si>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</si>
  <si>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</si>
  <si>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</si>
  <si>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</si>
  <si>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</si>
  <si>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</si>
  <si>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</si>
  <si>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</si>
  <si>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</si>
  <si>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</si>
  <si>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</si>
  <si>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</si>
  <si>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</si>
  <si>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</si>
  <si>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</si>
  <si>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</si>
  <si>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</si>
  <si>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</si>
  <si>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</si>
  <si>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</si>
  <si>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</si>
  <si>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</si>
  <si>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</si>
  <si>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</si>
  <si>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</si>
  <si>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</si>
  <si>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</si>
  <si>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</si>
  <si>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</si>
  <si>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</si>
  <si>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</si>
  <si>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</si>
  <si>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</si>
  <si>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</si>
  <si>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</si>
  <si>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</si>
  <si>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</si>
  <si>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</si>
  <si>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</si>
  <si>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</si>
  <si>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</si>
  <si>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</si>
  <si>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</si>
  <si>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</si>
  <si>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</si>
  <si>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</si>
  <si>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</si>
  <si>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</si>
  <si>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</si>
  <si>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</si>
  <si>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</si>
  <si>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</si>
  <si>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</si>
  <si>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</si>
  <si>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</si>
  <si>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</si>
  <si>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</si>
  <si>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</si>
  <si>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</si>
  <si>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</si>
  <si>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</si>
  <si>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</si>
  <si>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</si>
  <si>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</si>
  <si>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</si>
  <si>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</si>
  <si>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</si>
  <si>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</si>
  <si>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</si>
  <si>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</si>
  <si>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</si>
  <si>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</si>
  <si>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</si>
  <si>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</si>
  <si>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</si>
  <si>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</si>
  <si>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</si>
  <si>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</si>
  <si>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</si>
  <si>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</si>
  <si>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</si>
  <si>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</si>
  <si>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</si>
  <si>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</si>
  <si>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</si>
  <si>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</si>
  <si>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</si>
  <si>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</si>
  <si>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</si>
  <si>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</si>
  <si>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</si>
  <si>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</si>
  <si>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</si>
  <si>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</si>
  <si>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</si>
  <si>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</si>
  <si>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</si>
  <si>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</si>
  <si>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</si>
  <si>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</si>
  <si>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</si>
  <si>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</si>
  <si>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</si>
  <si>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</si>
  <si>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</si>
  <si>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</si>
  <si>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</si>
  <si>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</si>
  <si>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</si>
  <si>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</si>
  <si>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</si>
  <si>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</si>
  <si>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</si>
  <si>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</si>
  <si>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</si>
  <si>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</si>
  <si>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</si>
  <si>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</si>
  <si>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</si>
  <si>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</si>
  <si>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</si>
  <si>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</si>
  <si>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</si>
  <si>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</si>
  <si>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</si>
  <si>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</si>
  <si>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</si>
  <si>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</si>
  <si>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</si>
  <si>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</si>
  <si>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</si>
  <si>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</si>
  <si>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</si>
  <si>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</si>
  <si>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</si>
  <si>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</si>
  <si>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</si>
  <si>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</si>
  <si>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</si>
  <si>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</si>
  <si>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</si>
  <si>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</si>
  <si>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</si>
  <si>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</si>
  <si>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</si>
  <si>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</si>
  <si>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</si>
  <si>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</si>
  <si>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</si>
  <si>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</si>
  <si>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</si>
  <si>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</si>
  <si>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</si>
  <si>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</si>
  <si>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</si>
  <si>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</si>
  <si>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</si>
  <si>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</si>
  <si>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</si>
  <si>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</si>
  <si>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</si>
  <si>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</si>
  <si>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</si>
  <si>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</si>
  <si>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</si>
  <si>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</si>
  <si>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</si>
  <si>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</si>
  <si>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</si>
  <si>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</si>
  <si>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</si>
  <si>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</si>
  <si>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</si>
  <si>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</si>
  <si>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</si>
  <si>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</si>
  <si>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</si>
  <si>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</si>
  <si>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</si>
  <si>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</si>
  <si>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</si>
  <si>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</si>
  <si>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</si>
  <si>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</si>
  <si>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</si>
  <si>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</si>
  <si>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</si>
  <si>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</si>
  <si>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</si>
  <si>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</si>
  <si>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</si>
  <si>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</si>
  <si>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</si>
  <si>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</si>
  <si>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</si>
  <si>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</si>
  <si>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</si>
  <si>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</si>
  <si>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</si>
  <si>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</si>
  <si>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</si>
  <si>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</si>
  <si>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</si>
  <si>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</si>
  <si>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</si>
  <si>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</si>
  <si>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</si>
  <si>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</si>
  <si>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</si>
  <si>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</si>
  <si>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</si>
  <si>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</si>
  <si>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</si>
  <si>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</si>
  <si>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</si>
  <si>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</si>
  <si>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</si>
  <si>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</si>
  <si>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</si>
  <si>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</si>
  <si>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</si>
  <si>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</si>
  <si>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</si>
  <si>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</si>
  <si>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</si>
  <si>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</si>
  <si>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</si>
  <si>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</si>
  <si>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</si>
  <si>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</si>
  <si>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</si>
  <si>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</si>
  <si>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</si>
  <si>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</si>
  <si>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</si>
  <si>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</si>
  <si>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</si>
  <si>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</si>
  <si>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</si>
  <si>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</si>
  <si>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</si>
  <si>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</si>
  <si>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</si>
  <si>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</si>
  <si>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</si>
  <si>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</si>
  <si>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</si>
  <si>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</si>
  <si>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</si>
  <si>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</si>
  <si>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</si>
  <si>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</si>
  <si>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</si>
  <si>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</si>
  <si>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</si>
  <si>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</si>
  <si>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</si>
  <si>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</si>
  <si>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</si>
  <si>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</si>
  <si>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</si>
  <si>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</si>
  <si>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</si>
  <si>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</si>
  <si>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</si>
  <si>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</si>
  <si>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</si>
  <si>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</si>
  <si>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</si>
  <si>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</si>
  <si>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</si>
  <si>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</si>
  <si>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</si>
  <si>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</si>
  <si>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</si>
  <si>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</si>
  <si>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</si>
  <si>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</si>
  <si>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</si>
  <si>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</si>
  <si>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</si>
  <si>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</si>
  <si>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</si>
  <si>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</si>
  <si>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</si>
  <si>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</si>
  <si>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</si>
  <si>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</si>
  <si>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</si>
  <si>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</si>
  <si>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</si>
  <si>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</si>
  <si>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</si>
  <si>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</si>
  <si>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</si>
  <si>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</si>
  <si>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</si>
  <si>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</si>
  <si>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</si>
  <si>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</si>
  <si>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</si>
  <si>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</si>
  <si>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</si>
  <si>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</si>
  <si>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</si>
  <si>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</si>
  <si>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</si>
  <si>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</si>
  <si>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</si>
  <si>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</si>
  <si>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</si>
  <si>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</si>
  <si>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</si>
  <si>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</si>
  <si>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</si>
  <si>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</si>
  <si>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</si>
  <si>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</si>
  <si>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</si>
  <si>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</si>
  <si>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</si>
  <si>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</si>
  <si>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</si>
  <si>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</si>
  <si>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</si>
  <si>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</si>
  <si>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</si>
  <si>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</si>
  <si>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</si>
  <si>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</si>
  <si>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</si>
  <si>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</si>
  <si>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</si>
  <si>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</si>
  <si>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</si>
  <si>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</si>
  <si>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</si>
  <si>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</si>
  <si>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</si>
  <si>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</si>
  <si>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</si>
  <si>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</si>
  <si>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</si>
  <si>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</si>
  <si>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</si>
  <si>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</si>
  <si>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</si>
  <si>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</si>
  <si>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</si>
  <si>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</si>
  <si>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</si>
  <si>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</si>
  <si>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</si>
  <si>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</si>
  <si>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</si>
  <si>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</si>
  <si>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</si>
  <si>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</si>
  <si>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</si>
  <si>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</si>
  <si>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</si>
  <si>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</si>
  <si>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</si>
  <si>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</si>
  <si>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</si>
  <si>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</si>
  <si>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</si>
  <si>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</si>
  <si>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</si>
  <si>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</si>
  <si>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</si>
  <si>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</si>
  <si>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</si>
  <si>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</si>
  <si>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</si>
  <si>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</si>
  <si>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</si>
  <si>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</si>
  <si>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</si>
  <si>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</si>
  <si>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</si>
  <si>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</si>
  <si>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</si>
  <si>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</si>
  <si>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</si>
  <si>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</si>
  <si>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</si>
  <si>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</si>
  <si>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</si>
  <si>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</si>
  <si>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</si>
  <si>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</si>
  <si>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</si>
  <si>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</si>
  <si>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</si>
  <si>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</si>
  <si>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</si>
  <si>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</si>
  <si>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</si>
  <si>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</si>
  <si>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</si>
  <si>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</si>
  <si>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</si>
  <si>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</si>
  <si>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</si>
  <si>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</si>
  <si>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</si>
  <si>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</si>
  <si>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</si>
  <si>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</si>
  <si>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</si>
  <si>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</si>
  <si>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</si>
  <si>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</si>
  <si>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</si>
  <si>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</si>
  <si>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</si>
  <si>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</si>
  <si>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</si>
  <si>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</si>
  <si>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</si>
  <si>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</si>
  <si>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</si>
  <si>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</si>
  <si>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</si>
  <si>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</si>
  <si>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</si>
  <si>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</si>
  <si>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</si>
  <si>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</si>
  <si>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</si>
  <si>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</si>
  <si>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</si>
  <si>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</si>
  <si>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</si>
  <si>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</si>
  <si>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</si>
  <si>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</si>
  <si>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</si>
  <si>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</si>
  <si>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</si>
  <si>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</si>
  <si>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</si>
  <si>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</si>
  <si>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</si>
  <si>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</si>
  <si>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</si>
  <si>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</si>
  <si>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</si>
  <si>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</si>
  <si>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</si>
  <si>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</si>
  <si>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</si>
  <si>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</si>
  <si>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</si>
  <si>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</si>
  <si>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</si>
  <si>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</si>
  <si>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</si>
  <si>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</si>
  <si>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</si>
  <si>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</si>
  <si>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</si>
  <si>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</si>
  <si>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</si>
  <si>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</si>
  <si>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</si>
  <si>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</si>
  <si>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</si>
  <si>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</si>
  <si>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</si>
  <si>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</si>
  <si>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</si>
  <si>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</si>
  <si>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</si>
  <si>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</si>
  <si>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</si>
  <si>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</si>
  <si>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</si>
  <si>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</si>
  <si>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</si>
  <si>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</si>
  <si>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</si>
  <si>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</si>
  <si>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</si>
  <si>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</si>
  <si>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</si>
  <si>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</si>
  <si>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</si>
  <si>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</si>
  <si>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</si>
  <si>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</si>
  <si>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</si>
  <si>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</si>
  <si>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</si>
  <si>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</si>
  <si>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</si>
  <si>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</si>
  <si>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</si>
  <si>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</si>
  <si>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</si>
  <si>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</si>
  <si>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</si>
  <si>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</si>
  <si>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</si>
  <si>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</si>
  <si>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</si>
  <si>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</si>
  <si>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</si>
  <si>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</si>
  <si>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</si>
  <si>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</si>
  <si>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</si>
  <si>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</si>
  <si>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</si>
  <si>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</si>
  <si>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</si>
  <si>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</si>
  <si>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</si>
  <si>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</si>
  <si>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</si>
  <si>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</si>
  <si>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</si>
  <si>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</si>
  <si>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</si>
  <si>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</si>
  <si>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</si>
  <si>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</si>
  <si>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</si>
  <si>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</si>
  <si>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</si>
  <si>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</si>
  <si>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</si>
  <si>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</si>
  <si>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</si>
  <si>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</si>
  <si>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</si>
  <si>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</si>
  <si>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</si>
  <si>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</si>
  <si>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</si>
  <si>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</si>
  <si>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</si>
  <si>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</si>
  <si>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</si>
  <si>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</si>
  <si>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</si>
  <si>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</si>
  <si>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</si>
  <si>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</si>
  <si>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</si>
  <si>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</si>
  <si>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</si>
  <si>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</si>
  <si>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</si>
  <si>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</si>
  <si>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</si>
  <si>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</si>
  <si>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</si>
  <si>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</si>
  <si>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</si>
  <si>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</si>
  <si>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</si>
  <si>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</si>
  <si>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</si>
  <si>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</si>
  <si>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</si>
  <si>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</si>
  <si>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</si>
  <si>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</si>
  <si>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</si>
  <si>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</si>
  <si>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</si>
  <si>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</si>
  <si>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</si>
  <si>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</si>
  <si>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</si>
  <si>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</si>
  <si>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</si>
  <si>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</si>
  <si>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</si>
  <si>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</si>
  <si>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</si>
  <si>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</si>
  <si>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</si>
  <si>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</si>
  <si>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</si>
  <si>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</si>
  <si>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</si>
  <si>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</si>
  <si>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</si>
  <si>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</si>
  <si>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</si>
  <si>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</si>
  <si>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</si>
  <si>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</si>
  <si>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</si>
  <si>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</si>
  <si>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</si>
  <si>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</si>
  <si>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</si>
  <si>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</si>
  <si>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</si>
  <si>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</si>
  <si>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</si>
  <si>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</si>
  <si>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</si>
  <si>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</si>
  <si>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</si>
  <si>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</si>
  <si>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</si>
  <si>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</si>
  <si>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</si>
  <si>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</si>
  <si>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</si>
  <si>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</si>
  <si>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</si>
  <si>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</si>
  <si>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</si>
  <si>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</si>
  <si>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</si>
  <si>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</si>
  <si>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</si>
  <si>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</si>
  <si>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</si>
  <si>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</si>
  <si>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</si>
  <si>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</si>
  <si>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</si>
  <si>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</si>
  <si>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</si>
  <si>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</si>
  <si>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</si>
  <si>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</si>
  <si>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</si>
  <si>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</si>
  <si>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</si>
  <si>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</si>
  <si>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</si>
  <si>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</si>
  <si>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</si>
  <si>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</si>
  <si>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</si>
  <si>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</si>
  <si>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</si>
  <si>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</si>
  <si>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</si>
  <si>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</si>
  <si>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</si>
  <si>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</si>
  <si>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</si>
  <si>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</si>
  <si>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</si>
  <si>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</si>
  <si>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</si>
  <si>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</si>
  <si>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</si>
  <si>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</si>
  <si>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</si>
  <si>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</si>
  <si>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</si>
  <si>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</si>
  <si>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</si>
  <si>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</si>
  <si>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</si>
  <si>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</si>
  <si>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</si>
  <si>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</si>
  <si>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</si>
  <si>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</si>
  <si>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</si>
  <si>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</si>
  <si>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</si>
  <si>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</si>
  <si>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</si>
  <si>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</si>
  <si>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</si>
  <si>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</si>
  <si>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</si>
  <si>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</si>
  <si>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</si>
  <si>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</si>
  <si>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</si>
  <si>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</si>
  <si>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</si>
  <si>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</si>
  <si>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</si>
  <si>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</si>
  <si>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</si>
  <si>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</si>
  <si>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</si>
  <si>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</si>
  <si>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</si>
  <si>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</si>
  <si>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</si>
  <si>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</si>
  <si>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</si>
  <si>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</si>
  <si>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</si>
  <si>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</si>
  <si>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</si>
  <si>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</si>
  <si>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</si>
  <si>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</si>
  <si>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</si>
  <si>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</si>
  <si>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</si>
  <si>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</si>
  <si>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</si>
  <si>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</si>
  <si>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</si>
  <si>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</si>
  <si>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</si>
  <si>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</si>
  <si>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</si>
  <si>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</si>
  <si>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</si>
  <si>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</si>
  <si>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</si>
  <si>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</si>
  <si>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</si>
  <si>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</si>
  <si>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</si>
  <si>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</si>
  <si>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</si>
  <si>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</si>
  <si>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</si>
  <si>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</si>
  <si>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</si>
  <si>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</si>
  <si>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</si>
  <si>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</si>
  <si>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</si>
  <si>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</si>
  <si>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</si>
  <si>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</si>
  <si>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</si>
  <si>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</si>
  <si>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</si>
  <si>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</si>
  <si>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</si>
  <si>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</si>
  <si>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</si>
  <si>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</si>
  <si>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</si>
  <si>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</si>
  <si>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</si>
  <si>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</si>
  <si>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</si>
  <si>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</si>
  <si>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</si>
  <si>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</si>
  <si>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</si>
  <si>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</si>
  <si>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</si>
  <si>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</si>
  <si>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</si>
  <si>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</si>
  <si>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</si>
  <si>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</si>
  <si>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</si>
  <si>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</si>
  <si>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</si>
  <si>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</si>
  <si>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</si>
  <si>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</si>
  <si>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</si>
  <si>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</si>
  <si>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</si>
  <si>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</si>
  <si>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</si>
  <si>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</si>
  <si>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</si>
  <si>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</si>
  <si>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</si>
  <si>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</si>
  <si>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</si>
  <si>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</si>
  <si>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</si>
  <si>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</si>
  <si>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</si>
  <si>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</si>
  <si>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</si>
  <si>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</si>
  <si>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</si>
  <si>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</si>
  <si>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</si>
  <si>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</si>
  <si>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</si>
  <si>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</si>
  <si>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</si>
  <si>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</si>
  <si>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</si>
  <si>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</si>
  <si>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</si>
  <si>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</si>
  <si>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</si>
  <si>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</si>
  <si>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</si>
  <si>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</si>
  <si>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</si>
  <si>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</si>
  <si>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</si>
  <si>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</si>
  <si>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</si>
  <si>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</si>
  <si>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</si>
  <si>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</si>
  <si>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</si>
  <si>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</si>
  <si>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</si>
  <si>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</si>
  <si>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</si>
  <si>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</si>
  <si>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</si>
  <si>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</si>
  <si>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</si>
  <si>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</si>
  <si>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</si>
  <si>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</si>
  <si>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</si>
  <si>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</si>
  <si>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</si>
  <si>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</si>
  <si>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</si>
  <si>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</si>
  <si>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</si>
  <si>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</si>
  <si>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</si>
  <si>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</si>
  <si>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</si>
  <si>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</si>
  <si>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</si>
  <si>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</si>
  <si>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</si>
  <si>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</si>
  <si>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</si>
  <si>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</si>
  <si>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</si>
  <si>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</si>
  <si>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</si>
  <si>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</si>
  <si>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</si>
  <si>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</si>
  <si>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</si>
  <si>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</si>
  <si>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</si>
  <si>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</si>
  <si>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</si>
  <si>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</si>
  <si>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</si>
  <si>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</si>
  <si>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</si>
  <si>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</si>
  <si>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</si>
  <si>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</si>
  <si>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</si>
  <si>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</si>
  <si>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</si>
  <si>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</si>
  <si>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</si>
  <si>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</si>
  <si>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</si>
  <si>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</si>
  <si>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</si>
  <si>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</si>
  <si>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</si>
  <si>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</si>
  <si>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</si>
  <si>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</si>
  <si>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</si>
  <si>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</si>
  <si>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</si>
  <si>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</si>
  <si>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</si>
  <si>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</si>
  <si>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</si>
  <si>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</si>
  <si>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</si>
  <si>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</si>
  <si>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</si>
  <si>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</si>
  <si>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</si>
  <si>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</si>
  <si>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</si>
  <si>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</si>
  <si>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</si>
  <si>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</si>
  <si>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</si>
  <si>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</si>
  <si>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</si>
  <si>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</si>
  <si>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</si>
  <si>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</si>
  <si>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</si>
  <si>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</si>
  <si>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</si>
  <si>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</si>
  <si>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</si>
  <si>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</si>
  <si>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</si>
  <si>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</si>
  <si>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</si>
  <si>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</si>
  <si>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</si>
  <si>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</si>
  <si>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</si>
  <si>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</si>
  <si>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</si>
  <si>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</si>
  <si>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</si>
  <si>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</si>
  <si>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</si>
  <si>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</si>
  <si>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</si>
  <si>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</si>
  <si>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</si>
  <si>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</si>
  <si>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</si>
  <si>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</si>
  <si>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</si>
  <si>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</si>
  <si>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</si>
  <si>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</si>
  <si>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</si>
  <si>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</si>
  <si>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</si>
  <si>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</si>
  <si>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</si>
  <si>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</si>
  <si>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</si>
  <si>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</si>
  <si>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</si>
  <si>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</si>
  <si>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</si>
  <si>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</si>
  <si>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</si>
  <si>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</si>
  <si>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</si>
  <si>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</si>
  <si>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</si>
  <si>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</si>
  <si>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</si>
  <si>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</si>
  <si>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</si>
  <si>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</si>
  <si>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</si>
  <si>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</si>
  <si>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</si>
  <si>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</si>
  <si>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</si>
  <si>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</si>
  <si>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</si>
  <si>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</si>
  <si>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</si>
  <si>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</si>
  <si>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</si>
  <si>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</si>
  <si>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</si>
  <si>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</si>
  <si>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</si>
  <si>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</si>
  <si>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</si>
  <si>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</si>
  <si>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</si>
  <si>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</si>
  <si>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</si>
  <si>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</si>
  <si>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</si>
  <si>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</si>
  <si>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</si>
  <si>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</si>
  <si>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</si>
  <si>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</si>
  <si>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</si>
  <si>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</si>
  <si>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</si>
  <si>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</si>
  <si>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</si>
  <si>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</si>
  <si>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</si>
  <si>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</si>
  <si>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</si>
  <si>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</si>
  <si>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</si>
  <si>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</si>
  <si>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</si>
  <si>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</si>
  <si>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</si>
  <si>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</si>
  <si>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</si>
  <si>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</si>
  <si>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</si>
  <si>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</si>
  <si>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</si>
  <si>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</si>
  <si>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</si>
  <si>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</si>
  <si>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</si>
  <si>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</si>
  <si>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</si>
  <si>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</si>
  <si>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</si>
  <si>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</si>
  <si>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</si>
  <si>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</si>
  <si>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</si>
  <si>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</si>
  <si>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</si>
  <si>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</si>
  <si>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</si>
  <si>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</si>
  <si>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</si>
  <si>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</si>
  <si>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</si>
  <si>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</si>
  <si>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</si>
  <si>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</si>
  <si>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</si>
  <si>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</si>
  <si>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</si>
  <si>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</si>
  <si>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</si>
  <si>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</si>
  <si>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</si>
  <si>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</si>
  <si>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</si>
  <si>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</si>
  <si>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</si>
  <si>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</si>
  <si>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</si>
  <si>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</si>
  <si>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</si>
  <si>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</si>
  <si>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</si>
  <si>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</si>
  <si>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</si>
  <si>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</si>
  <si>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</si>
  <si>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</si>
  <si>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</si>
  <si>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</si>
  <si>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</si>
  <si>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</si>
  <si>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</si>
  <si>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</si>
  <si>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</si>
  <si>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</si>
  <si>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</si>
  <si>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</si>
  <si>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</si>
  <si>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</si>
  <si>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</si>
  <si>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</si>
  <si>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</si>
  <si>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</si>
  <si>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</si>
  <si>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</si>
  <si>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</si>
  <si>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</si>
  <si>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</si>
  <si>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</si>
  <si>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</si>
  <si>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</si>
  <si>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</si>
  <si>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</si>
  <si>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</si>
  <si>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</si>
  <si>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</si>
  <si>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</si>
  <si>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</si>
  <si>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</si>
  <si>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</si>
  <si>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</si>
  <si>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</si>
  <si>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</si>
  <si>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</si>
  <si>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</si>
  <si>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</si>
  <si>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</si>
  <si>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</si>
  <si>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</si>
  <si>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</si>
  <si>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</si>
  <si>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</si>
  <si>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</si>
  <si>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</si>
  <si>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</si>
  <si>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</si>
  <si>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</si>
  <si>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</si>
  <si>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</si>
  <si>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</si>
  <si>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</si>
  <si>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</si>
  <si>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</si>
  <si>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</si>
  <si>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</si>
  <si>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</si>
  <si>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</si>
  <si>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</si>
  <si>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</si>
  <si>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</si>
  <si>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</si>
  <si>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</si>
  <si>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</si>
  <si>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</si>
  <si>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</si>
  <si>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</si>
  <si>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</si>
  <si>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</si>
  <si>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</si>
  <si>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</si>
  <si>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</si>
  <si>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</si>
  <si>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</si>
  <si>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</si>
  <si>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</si>
  <si>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</si>
  <si>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</si>
  <si>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</si>
  <si>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</si>
  <si>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</si>
  <si>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</si>
  <si>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</si>
  <si>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</si>
  <si>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</si>
  <si>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</si>
  <si>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</si>
  <si>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</si>
  <si>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</si>
  <si>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</si>
  <si>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</si>
  <si>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</si>
  <si>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</si>
  <si>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</si>
  <si>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</si>
  <si>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</si>
  <si>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</si>
  <si>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</si>
  <si>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</si>
  <si>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</si>
  <si>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</si>
  <si>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</si>
  <si>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</si>
  <si>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</si>
  <si>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</si>
  <si>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</si>
  <si>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</si>
  <si>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</si>
  <si>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</si>
  <si>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</si>
  <si>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</si>
  <si>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</si>
  <si>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</si>
  <si>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</si>
  <si>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</si>
  <si>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</si>
  <si>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</si>
  <si>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</si>
  <si>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</si>
  <si>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</si>
  <si>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</si>
  <si>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</si>
  <si>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</si>
  <si>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</si>
  <si>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</si>
  <si>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</si>
  <si>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</si>
  <si>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</si>
  <si>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</si>
  <si>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</si>
  <si>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</si>
  <si>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</si>
  <si>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</si>
  <si>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</si>
  <si>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</si>
  <si>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</si>
  <si>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</si>
  <si>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</si>
  <si>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</si>
  <si>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</si>
  <si>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</si>
  <si>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</si>
  <si>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</si>
  <si>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</si>
  <si>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</si>
  <si>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</si>
  <si>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</si>
  <si>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</si>
  <si>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</si>
  <si>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</si>
  <si>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</si>
  <si>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</si>
  <si>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</si>
  <si>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</si>
  <si>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</si>
  <si>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</si>
  <si>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</si>
  <si>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</si>
  <si>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</si>
  <si>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</si>
  <si>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</si>
  <si>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</si>
  <si>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</si>
  <si>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</si>
  <si>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</si>
  <si>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</si>
  <si>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</si>
  <si>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</si>
  <si>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</si>
  <si>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</si>
  <si>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</si>
  <si>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</si>
  <si>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</si>
  <si>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</si>
  <si>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</si>
  <si>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</si>
  <si>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</si>
  <si>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</si>
  <si>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</si>
  <si>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</si>
  <si>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</si>
  <si>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</si>
  <si>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</si>
  <si>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</si>
  <si>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</si>
  <si>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</si>
  <si>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</si>
  <si>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</si>
  <si>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</si>
  <si>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</si>
  <si>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</si>
  <si>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</si>
  <si>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</si>
  <si>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</si>
  <si>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</si>
  <si>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</si>
  <si>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</si>
  <si>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</si>
  <si>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</si>
  <si>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</si>
  <si>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</si>
  <si>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</si>
  <si>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</si>
  <si>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</si>
  <si>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</si>
  <si>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</si>
  <si>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</si>
  <si>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</si>
  <si>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</si>
  <si>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</si>
  <si>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</si>
  <si>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</si>
  <si>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</si>
  <si>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</si>
  <si>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</si>
  <si>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</si>
  <si>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</si>
  <si>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</si>
  <si>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</si>
  <si>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</si>
  <si>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</si>
  <si>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</si>
  <si>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</si>
  <si>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</si>
  <si>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</si>
  <si>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</si>
  <si>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</si>
  <si>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</si>
  <si>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</si>
  <si>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</si>
  <si>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</si>
  <si>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</si>
  <si>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</si>
  <si>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</si>
  <si>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</si>
  <si>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</si>
  <si>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</si>
  <si>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</si>
  <si>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</si>
  <si>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</si>
  <si>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</si>
  <si>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</si>
  <si>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</si>
  <si>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</si>
  <si>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</si>
  <si>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</si>
  <si>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</si>
  <si>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</si>
  <si>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</si>
  <si>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</si>
  <si>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</si>
  <si>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</si>
  <si>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</si>
  <si>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</si>
  <si>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</si>
  <si>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</si>
  <si>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</si>
  <si>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</si>
  <si>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</si>
  <si>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</si>
  <si>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</si>
  <si>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</si>
  <si>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</si>
  <si>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</si>
  <si>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</si>
  <si>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</si>
  <si>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</si>
  <si>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</si>
  <si>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</si>
  <si>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</si>
  <si>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</si>
  <si>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</si>
  <si>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</si>
  <si>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</si>
  <si>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</si>
  <si>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</si>
  <si>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</si>
  <si>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</si>
  <si>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</si>
  <si>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</si>
  <si>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</si>
  <si>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</si>
  <si>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</si>
  <si>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</si>
  <si>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</si>
  <si>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</si>
  <si>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</si>
  <si>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</si>
  <si>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</si>
  <si>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</si>
  <si>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</si>
  <si>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</si>
  <si>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</si>
  <si>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</si>
  <si>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</si>
  <si>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</si>
  <si>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</si>
  <si>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</si>
  <si>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</si>
  <si>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</si>
  <si>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</si>
  <si>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</si>
  <si>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</si>
  <si>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</si>
  <si>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</si>
  <si>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</si>
  <si>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</si>
  <si>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</si>
  <si>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</si>
  <si>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</si>
  <si>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</si>
  <si>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</si>
  <si>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</si>
  <si>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</si>
  <si>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</si>
  <si>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</si>
  <si>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</si>
  <si>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</si>
  <si>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</si>
  <si>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</si>
  <si>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</si>
  <si>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</si>
  <si>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</si>
  <si>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</si>
  <si>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</si>
  <si>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</si>
  <si>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</si>
  <si>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</si>
  <si>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</si>
  <si>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</si>
  <si>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</si>
  <si>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</si>
  <si>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</si>
  <si>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</si>
  <si>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</si>
  <si>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</si>
  <si>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</si>
  <si>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</si>
  <si>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</si>
  <si>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</si>
  <si>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</si>
  <si>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</si>
  <si>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</si>
  <si>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</si>
  <si>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</si>
  <si>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</si>
  <si>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</si>
  <si>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</si>
  <si>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</si>
  <si>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</si>
  <si>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</si>
  <si>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</si>
  <si>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</si>
  <si>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</si>
  <si>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</si>
  <si>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</si>
  <si>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</si>
  <si>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</si>
  <si>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</si>
  <si>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</si>
  <si>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</si>
  <si>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</si>
  <si>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</si>
  <si>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</si>
  <si>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</si>
  <si>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</si>
  <si>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</si>
  <si>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</si>
  <si>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</si>
  <si>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</si>
  <si>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</si>
  <si>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</si>
  <si>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</si>
  <si>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</si>
  <si>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</si>
  <si>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</si>
  <si>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</si>
  <si>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</si>
  <si>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</si>
  <si>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</si>
  <si>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</si>
  <si>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</si>
  <si>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</si>
  <si>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</si>
  <si>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</si>
  <si>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</si>
  <si>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</si>
  <si>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</si>
  <si>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</si>
  <si>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</si>
  <si>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</si>
  <si>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</si>
  <si>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</si>
  <si>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</si>
  <si>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</si>
  <si>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</si>
  <si>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</si>
  <si>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</si>
  <si>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</si>
  <si>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</si>
  <si>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</si>
  <si>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</si>
  <si>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</si>
  <si>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</si>
  <si>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</si>
  <si>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</si>
  <si>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</si>
  <si>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</si>
  <si>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</si>
  <si>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</si>
  <si>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</si>
  <si>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</si>
  <si>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</si>
  <si>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</si>
  <si>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</si>
  <si>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</si>
  <si>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</si>
  <si>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</si>
  <si>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</si>
  <si>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</si>
  <si>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</si>
  <si>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</si>
  <si>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</si>
  <si>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</si>
  <si>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</si>
  <si>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</si>
  <si>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</si>
  <si>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</si>
  <si>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</si>
  <si>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</si>
  <si>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</si>
  <si>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</si>
  <si>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</si>
  <si>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</si>
  <si>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</si>
  <si>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</si>
  <si>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</si>
  <si>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</si>
  <si>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</si>
  <si>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</si>
  <si>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</si>
  <si>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</si>
  <si>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</si>
  <si>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</si>
  <si>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</si>
  <si>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</si>
  <si>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</si>
  <si>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</si>
  <si>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</si>
  <si>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</si>
  <si>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</si>
  <si>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</si>
  <si>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</si>
  <si>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</si>
  <si>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</si>
  <si>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</si>
  <si>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</si>
  <si>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</si>
  <si>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</si>
  <si>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</si>
  <si>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</si>
  <si>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</si>
  <si>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</si>
  <si>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</si>
  <si>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</si>
  <si>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</si>
  <si>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</si>
  <si>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</si>
  <si>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</si>
  <si>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</si>
  <si>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</si>
  <si>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</si>
  <si>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</si>
  <si>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</si>
  <si>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</si>
  <si>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</si>
  <si>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</si>
  <si>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</si>
  <si>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</si>
  <si>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</si>
  <si>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</si>
  <si>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</si>
  <si>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</si>
  <si>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</si>
  <si>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</si>
  <si>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</si>
  <si>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</si>
  <si>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</si>
  <si>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</si>
  <si>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</si>
  <si>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</si>
  <si>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</si>
  <si>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</si>
  <si>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</si>
  <si>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</si>
  <si>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</si>
  <si>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</si>
  <si>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</si>
  <si>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</si>
  <si>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</si>
  <si>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</si>
  <si>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</si>
  <si>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</si>
  <si>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</si>
  <si>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</si>
  <si>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</si>
  <si>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</si>
  <si>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</si>
  <si>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</si>
  <si>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</si>
  <si>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</si>
  <si>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</si>
  <si>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</si>
  <si>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</si>
  <si>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</si>
  <si>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</si>
  <si>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</si>
  <si>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</si>
  <si>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</si>
  <si>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</si>
  <si>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</si>
  <si>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</si>
  <si>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</si>
  <si>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</si>
  <si>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</si>
  <si>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</si>
  <si>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</si>
  <si>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</si>
  <si>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</si>
  <si>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</si>
  <si>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</si>
  <si>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</si>
  <si>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</si>
  <si>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</si>
  <si>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</si>
  <si>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</si>
  <si>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</si>
  <si>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</si>
  <si>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</si>
  <si>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</si>
  <si>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</si>
  <si>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</si>
  <si>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</si>
  <si>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</si>
  <si>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</si>
  <si>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</si>
  <si>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</si>
  <si>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</si>
  <si>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</si>
  <si>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</si>
  <si>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</si>
  <si>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</si>
  <si>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</si>
  <si>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</si>
  <si>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</si>
  <si>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</si>
  <si>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</si>
  <si>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</si>
  <si>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</si>
  <si>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</si>
  <si>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</si>
  <si>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</si>
  <si>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</si>
  <si>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</si>
  <si>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</si>
  <si>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</si>
  <si>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</si>
  <si>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</si>
  <si>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</si>
  <si>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</si>
  <si>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</si>
  <si>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</si>
  <si>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</si>
  <si>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</si>
  <si>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</si>
  <si>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</si>
  <si>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</si>
  <si>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</si>
  <si>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</si>
  <si>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</si>
  <si>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</si>
  <si>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</si>
  <si>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</si>
  <si>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</si>
  <si>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</si>
  <si>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</si>
  <si>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</si>
  <si>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</si>
  <si>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</si>
  <si>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</si>
  <si>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</si>
  <si>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</si>
  <si>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</si>
  <si>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</si>
  <si>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</si>
  <si>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</si>
  <si>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</si>
  <si>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</si>
  <si>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</si>
  <si>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</si>
  <si>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</si>
  <si>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</si>
  <si>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</si>
  <si>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</si>
  <si>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</si>
  <si>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</si>
  <si>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</si>
  <si>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</si>
  <si>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</si>
  <si>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</si>
  <si>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</si>
  <si>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</si>
  <si>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</si>
  <si>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</si>
  <si>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</si>
  <si>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</si>
  <si>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</si>
  <si>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</si>
  <si>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</si>
  <si>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</si>
  <si>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</si>
  <si>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</si>
  <si>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</si>
  <si>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</si>
  <si>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</si>
  <si>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</si>
  <si>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</si>
  <si>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</si>
  <si>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</si>
  <si>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</si>
  <si>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</si>
  <si>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</si>
  <si>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</si>
  <si>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</si>
  <si>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</si>
  <si>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</si>
  <si>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</si>
  <si>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</si>
  <si>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</si>
  <si>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</si>
  <si>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</si>
  <si>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</si>
  <si>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</si>
  <si>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</si>
  <si>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</si>
  <si>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</si>
  <si>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</si>
  <si>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</si>
  <si>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</si>
  <si>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</si>
  <si>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</si>
  <si>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</si>
  <si>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</si>
  <si>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</si>
  <si>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</si>
  <si>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</si>
  <si>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</si>
  <si>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</si>
  <si>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</si>
  <si>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</si>
  <si>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</si>
  <si>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</si>
  <si>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</si>
  <si>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</si>
  <si>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</si>
  <si>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</si>
  <si>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</si>
  <si>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</si>
  <si>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</si>
  <si>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</si>
  <si>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</si>
  <si>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</si>
  <si>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</si>
  <si>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</si>
  <si>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</si>
  <si>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</si>
  <si>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</si>
  <si>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</si>
  <si>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</si>
  <si>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</si>
  <si>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</si>
  <si>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</si>
  <si>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</si>
  <si>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</si>
  <si>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</si>
  <si>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</si>
  <si>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</si>
  <si>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</si>
  <si>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</si>
  <si>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</si>
  <si>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</si>
  <si>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</si>
  <si>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</si>
  <si>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</si>
  <si>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</si>
  <si>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</si>
  <si>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</si>
  <si>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</si>
  <si>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</si>
  <si>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</si>
  <si>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</si>
  <si>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</si>
  <si>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</si>
  <si>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</si>
  <si>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</si>
  <si>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</si>
  <si>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</si>
  <si>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</si>
  <si>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</si>
  <si>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</si>
  <si>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</si>
  <si>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</si>
  <si>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</si>
  <si>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</si>
  <si>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</si>
  <si>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</si>
  <si>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</si>
  <si>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</si>
  <si>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</si>
  <si>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</si>
  <si>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</si>
  <si>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</si>
  <si>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</si>
  <si>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</si>
  <si>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</si>
  <si>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</si>
  <si>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</si>
  <si>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</si>
  <si>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</si>
  <si>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</si>
  <si>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</si>
  <si>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</si>
  <si>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</si>
  <si>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</si>
  <si>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</si>
  <si>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</si>
  <si>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</si>
  <si>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</si>
  <si>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</si>
  <si>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</si>
  <si>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</si>
  <si>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</si>
  <si>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</si>
  <si>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</si>
  <si>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</si>
  <si>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</si>
  <si>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</si>
  <si>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</si>
  <si>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</si>
  <si>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</si>
  <si>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</si>
  <si>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</si>
  <si>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</si>
  <si>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</si>
  <si>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</si>
  <si>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</si>
  <si>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</si>
  <si>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</si>
  <si>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</si>
  <si>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</si>
  <si>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</si>
  <si>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</si>
  <si>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</si>
  <si>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</si>
  <si>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</si>
  <si>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</si>
  <si>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</si>
  <si>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</si>
  <si>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</si>
  <si>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</si>
  <si>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</si>
  <si>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</si>
  <si>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</si>
  <si>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</si>
  <si>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</si>
  <si>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</si>
  <si>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</si>
  <si>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</si>
  <si>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</si>
  <si>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</si>
  <si>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</si>
  <si>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</si>
  <si>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</si>
  <si>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</si>
  <si>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</si>
  <si>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</si>
  <si>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</si>
  <si>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</si>
  <si>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</si>
  <si>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</si>
  <si>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</si>
  <si>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</si>
  <si>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</si>
  <si>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</si>
  <si>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</si>
  <si>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</si>
  <si>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</si>
  <si>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</si>
  <si>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</si>
  <si>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</si>
  <si>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</si>
  <si>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</si>
  <si>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</si>
  <si>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</si>
  <si>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</si>
  <si>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</si>
  <si>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</si>
  <si>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</si>
  <si>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</si>
  <si>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</si>
  <si>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</si>
  <si>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</si>
  <si>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</si>
  <si>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</si>
  <si>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</si>
  <si>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</si>
  <si>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</si>
  <si>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</si>
  <si>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</si>
  <si>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</si>
  <si>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</si>
  <si>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</si>
  <si>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</si>
  <si>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</si>
  <si>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</si>
  <si>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</si>
  <si>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</si>
  <si>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</si>
  <si>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</si>
  <si>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</si>
  <si>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</si>
  <si>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</si>
  <si>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</si>
  <si>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</si>
  <si>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</si>
  <si>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</si>
  <si>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</si>
  <si>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</si>
  <si>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</si>
  <si>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</si>
  <si>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</si>
  <si>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</si>
  <si>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</si>
  <si>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</si>
  <si>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</si>
  <si>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</si>
  <si>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</si>
  <si>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</si>
  <si>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</si>
  <si>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</si>
  <si>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</si>
  <si>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</si>
  <si>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</si>
  <si>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</si>
  <si>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</si>
  <si>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</si>
  <si>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</si>
  <si>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</si>
  <si>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</si>
  <si>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</si>
  <si>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</si>
  <si>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</si>
  <si>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</si>
  <si>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</si>
  <si>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</si>
  <si>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</si>
  <si>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</si>
  <si>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</si>
  <si>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</si>
  <si>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</si>
  <si>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</si>
  <si>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</si>
  <si>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</si>
  <si>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</si>
  <si>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</si>
  <si>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</si>
  <si>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</si>
  <si>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</si>
  <si>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</si>
  <si>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</si>
  <si>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</si>
  <si>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</si>
  <si>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</si>
  <si>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</si>
  <si>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</si>
  <si>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</si>
  <si>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</si>
  <si>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</si>
  <si>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</si>
  <si>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</si>
  <si>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</si>
  <si>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</si>
  <si>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</si>
  <si>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</si>
  <si>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</si>
  <si>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</si>
  <si>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</si>
  <si>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</si>
  <si>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</si>
  <si>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</si>
  <si>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</si>
  <si>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</si>
  <si>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</si>
  <si>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</si>
  <si>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</si>
  <si>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</si>
  <si>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</si>
  <si>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</si>
  <si>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</si>
  <si>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</si>
  <si>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</si>
  <si>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</si>
  <si>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</si>
  <si>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</si>
  <si>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</si>
  <si>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</si>
  <si>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</si>
  <si>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</si>
  <si>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</si>
  <si>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</si>
  <si>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</si>
  <si>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</si>
  <si>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</si>
  <si>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</si>
  <si>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</si>
  <si>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</si>
  <si>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</si>
  <si>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</si>
  <si>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</si>
  <si>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</si>
  <si>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</si>
  <si>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</si>
  <si>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</si>
  <si>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</si>
  <si>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</si>
  <si>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</si>
  <si>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</si>
  <si>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</si>
  <si>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</si>
  <si>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</si>
  <si>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</si>
  <si>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</si>
  <si>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</si>
  <si>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</si>
  <si>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</si>
  <si>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</si>
  <si>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</si>
  <si>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</si>
  <si>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</si>
  <si>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</si>
  <si>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</si>
  <si>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</si>
  <si>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</si>
  <si>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</si>
  <si>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</si>
  <si>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</si>
  <si>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</si>
  <si>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</si>
  <si>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</si>
  <si>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</si>
  <si>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</si>
  <si>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</si>
  <si>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</si>
  <si>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</si>
  <si>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</si>
  <si>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</si>
  <si>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</si>
  <si>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</si>
  <si>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</si>
  <si>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</si>
  <si>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</si>
  <si>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</si>
  <si>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</si>
  <si>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</si>
  <si>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</si>
  <si>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</si>
  <si>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</si>
  <si>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</si>
  <si>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</si>
  <si>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</si>
  <si>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</si>
  <si>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</si>
  <si>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</si>
  <si>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</si>
  <si>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</si>
  <si>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</si>
  <si>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</si>
  <si>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</si>
  <si>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</si>
  <si>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</si>
  <si>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</si>
  <si>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</si>
  <si>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</si>
  <si>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</si>
  <si>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</si>
  <si>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</si>
  <si>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</si>
  <si>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</si>
  <si>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</si>
  <si>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</si>
  <si>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</si>
  <si>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</si>
  <si>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</si>
  <si>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</si>
  <si>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</si>
  <si>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</si>
  <si>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</si>
  <si>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</si>
  <si>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</si>
  <si>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</si>
  <si>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</si>
  <si>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</si>
  <si>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</si>
  <si>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</si>
  <si>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</si>
  <si>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</si>
  <si>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</si>
  <si>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</si>
  <si>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</si>
  <si>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</si>
  <si>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</si>
  <si>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</si>
  <si>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</si>
  <si>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</si>
  <si>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</si>
  <si>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</si>
  <si>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</si>
  <si>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</si>
  <si>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</si>
  <si>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</si>
  <si>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</si>
  <si>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</si>
  <si>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</si>
  <si>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</si>
  <si>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</si>
  <si>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</si>
  <si>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</si>
  <si>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</si>
  <si>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</si>
  <si>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</si>
  <si>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</si>
  <si>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</si>
  <si>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</si>
  <si>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</si>
  <si>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</si>
  <si>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</si>
  <si>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</si>
  <si>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</si>
  <si>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</si>
  <si>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</si>
  <si>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</si>
  <si>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</si>
  <si>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</si>
  <si>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</si>
  <si>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</si>
  <si>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</si>
  <si>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</si>
  <si>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</si>
  <si>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</si>
  <si>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</si>
  <si>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</si>
  <si>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</si>
  <si>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</si>
  <si>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</si>
  <si>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</si>
  <si>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</si>
  <si>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</si>
  <si>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</si>
  <si>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</si>
  <si>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</si>
  <si>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</si>
  <si>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</si>
  <si>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</si>
  <si>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</si>
  <si>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</si>
  <si>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</si>
  <si>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</si>
  <si>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</si>
  <si>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</si>
  <si>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</si>
  <si>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</si>
  <si>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</si>
  <si>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</si>
  <si>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</si>
  <si>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</si>
  <si>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</si>
  <si>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</si>
  <si>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</si>
  <si>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</si>
  <si>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</si>
  <si>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</si>
  <si>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</si>
  <si>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</si>
  <si>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</si>
  <si>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</si>
  <si>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</si>
  <si>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</si>
  <si>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</si>
  <si>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</si>
  <si>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</si>
  <si>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</si>
  <si>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</si>
  <si>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</si>
  <si>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</si>
  <si>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</si>
  <si>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</si>
  <si>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</si>
  <si>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</si>
  <si>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</si>
  <si>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</si>
  <si>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</si>
  <si>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</si>
  <si>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</si>
  <si>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</si>
  <si>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</si>
  <si>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</si>
  <si>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</si>
  <si>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</si>
  <si>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</si>
  <si>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</si>
  <si>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</si>
  <si>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</si>
  <si>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</si>
  <si>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</si>
  <si>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</si>
  <si>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</si>
  <si>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</si>
  <si>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</si>
  <si>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</si>
  <si>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</si>
  <si>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</si>
  <si>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</si>
  <si>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</si>
  <si>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</si>
  <si>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</si>
  <si>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</si>
  <si>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</si>
  <si>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</si>
  <si>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</si>
  <si>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</si>
  <si>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</si>
  <si>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</si>
  <si>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</si>
  <si>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</si>
  <si>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</si>
  <si>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</si>
  <si>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</si>
  <si>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</si>
  <si>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</si>
  <si>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</si>
  <si>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</si>
  <si>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</si>
  <si>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</si>
  <si>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</si>
  <si>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</si>
  <si>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</si>
  <si>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</si>
  <si>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</si>
  <si>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</si>
  <si>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</si>
  <si>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</si>
  <si>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</si>
  <si>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</si>
  <si>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</si>
  <si>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</si>
  <si>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</si>
  <si>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</si>
  <si>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</si>
  <si>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</si>
  <si>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</si>
  <si>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</si>
  <si>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</si>
  <si>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</si>
  <si>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</si>
  <si>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</si>
  <si>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</si>
  <si>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</si>
  <si>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</si>
  <si>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</si>
  <si>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</si>
  <si>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</si>
  <si>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</si>
  <si>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</si>
  <si>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</si>
  <si>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</si>
  <si>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</si>
  <si>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</si>
  <si>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</si>
  <si>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</si>
  <si>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</si>
  <si>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</si>
  <si>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</si>
  <si>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</si>
  <si>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</si>
  <si>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</si>
  <si>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</si>
  <si>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</si>
  <si>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</si>
  <si>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</si>
  <si>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</si>
  <si>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</si>
  <si>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</si>
  <si>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</si>
  <si>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</si>
  <si>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</si>
  <si>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</si>
  <si>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</si>
  <si>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</si>
  <si>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</si>
  <si>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</si>
  <si>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</si>
  <si>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</si>
  <si>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</si>
  <si>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</si>
  <si>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</si>
  <si>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</si>
  <si>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</si>
  <si>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</si>
  <si>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</si>
  <si>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</si>
  <si>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</si>
  <si>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</si>
  <si>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</si>
  <si>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</si>
  <si>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</si>
  <si>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</si>
  <si>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</si>
  <si>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</si>
  <si>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</si>
  <si>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</si>
  <si>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</si>
  <si>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</si>
  <si>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</si>
  <si>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</si>
  <si>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</si>
  <si>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</si>
  <si>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</si>
  <si>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</si>
  <si>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</si>
  <si>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</si>
  <si>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</si>
  <si>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</si>
  <si>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</si>
  <si>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</si>
  <si>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</si>
  <si>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</si>
  <si>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</si>
  <si>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</si>
  <si>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</si>
  <si>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</si>
  <si>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</si>
  <si>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</si>
  <si>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</si>
  <si>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</si>
  <si>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</si>
  <si>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</si>
  <si>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</si>
  <si>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</si>
  <si>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</si>
  <si>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</si>
  <si>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</si>
  <si>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</si>
  <si>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</si>
  <si>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</si>
  <si>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</si>
  <si>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</si>
  <si>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</si>
  <si>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</si>
  <si>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</si>
  <si>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</si>
  <si>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</si>
  <si>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</si>
  <si>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</si>
  <si>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</si>
  <si>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</si>
  <si>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</si>
  <si>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</si>
  <si>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</si>
  <si>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</si>
  <si>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</si>
  <si>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</si>
  <si>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</si>
  <si>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</si>
  <si>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</si>
  <si>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</si>
  <si>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</si>
  <si>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</si>
  <si>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</si>
  <si>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</si>
  <si>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</si>
  <si>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</si>
  <si>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</si>
  <si>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</si>
  <si>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</si>
  <si>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</si>
  <si>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</si>
  <si>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</si>
  <si>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</si>
  <si>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</si>
  <si>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</si>
  <si>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</si>
  <si>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</si>
  <si>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</si>
  <si>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</si>
  <si>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</si>
  <si>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</si>
  <si>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</si>
  <si>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</si>
  <si>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</si>
  <si>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</si>
  <si>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</si>
  <si>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</si>
  <si>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</si>
  <si>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</si>
  <si>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</si>
  <si>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</si>
  <si>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</si>
  <si>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</si>
  <si>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</si>
  <si>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</si>
  <si>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</si>
  <si>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</si>
  <si>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</si>
  <si>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</si>
  <si>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</si>
  <si>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</si>
  <si>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</si>
  <si>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</si>
  <si>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</si>
  <si>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</si>
  <si>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</si>
  <si>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</si>
  <si>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</si>
  <si>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</si>
  <si>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</si>
  <si>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</si>
  <si>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</si>
  <si>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</si>
  <si>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</si>
  <si>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</si>
  <si>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</si>
  <si>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</si>
  <si>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</si>
  <si>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</si>
  <si>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</si>
  <si>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</si>
  <si>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</si>
  <si>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</si>
  <si>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</si>
  <si>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</si>
  <si>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</si>
  <si>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</si>
  <si>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</si>
  <si>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</si>
  <si>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</si>
  <si>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</si>
  <si>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</si>
  <si>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</si>
  <si>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</si>
  <si>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</si>
  <si>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</si>
  <si>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</si>
  <si>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</si>
  <si>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</si>
  <si>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</si>
  <si>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</si>
  <si>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</si>
  <si>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</si>
  <si>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</si>
  <si>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</si>
  <si>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</si>
  <si>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</si>
  <si>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</si>
  <si>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</si>
  <si>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</si>
  <si>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</si>
  <si>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</si>
  <si>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</si>
  <si>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</si>
  <si>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</si>
  <si>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</si>
  <si>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</si>
  <si>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</si>
  <si>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</si>
  <si>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</si>
  <si>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</si>
  <si>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</si>
  <si>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</si>
  <si>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</si>
  <si>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</si>
  <si>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</si>
  <si>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</si>
  <si>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</si>
  <si>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</si>
  <si>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</si>
  <si>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</si>
  <si>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</si>
  <si>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</si>
  <si>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</si>
  <si>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</si>
  <si>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</si>
  <si>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</si>
  <si>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</si>
  <si>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</si>
  <si>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</si>
  <si>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</si>
  <si>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</si>
  <si>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</si>
  <si>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</si>
  <si>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</si>
  <si>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</si>
  <si>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</si>
  <si>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</si>
  <si>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</si>
  <si>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</si>
  <si>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</si>
  <si>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</si>
  <si>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</si>
  <si>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</si>
  <si>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</si>
  <si>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</si>
  <si>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</si>
  <si>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</si>
  <si>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</si>
  <si>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</si>
  <si>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</si>
  <si>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</si>
  <si>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</si>
  <si>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</si>
  <si>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</si>
  <si>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</si>
  <si>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</si>
  <si>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</si>
  <si>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</si>
  <si>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</si>
  <si>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</si>
  <si>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</si>
  <si>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</si>
  <si>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</si>
  <si>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</si>
  <si>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</si>
  <si>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</si>
  <si>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</si>
  <si>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</si>
  <si>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</si>
  <si>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</si>
  <si>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</si>
  <si>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</si>
  <si>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</si>
  <si>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</si>
  <si>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</si>
  <si>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</si>
  <si>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</si>
  <si>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</si>
  <si>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</si>
  <si>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</si>
  <si>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</si>
  <si>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</si>
  <si>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</si>
  <si>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</si>
  <si>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</si>
  <si>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</si>
  <si>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</si>
  <si>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</si>
  <si>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</si>
  <si>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</si>
  <si>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</si>
  <si>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</si>
  <si>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</si>
  <si>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</si>
  <si>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</si>
  <si>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</si>
  <si>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</si>
  <si>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</si>
  <si>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</si>
  <si>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</si>
  <si>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</si>
  <si>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</si>
  <si>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</si>
  <si>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</si>
  <si>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</si>
  <si>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</si>
  <si>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</si>
  <si>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</si>
  <si>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</si>
  <si>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</si>
  <si>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</si>
  <si>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</si>
  <si>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</si>
  <si>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</si>
  <si>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</si>
  <si>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</si>
  <si>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</si>
  <si>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</si>
  <si>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</si>
  <si>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</si>
  <si>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</si>
  <si>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</si>
  <si>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</si>
  <si>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</si>
  <si>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</si>
  <si>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</si>
  <si>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</si>
  <si>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</si>
  <si>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</si>
  <si>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</si>
  <si>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</si>
  <si>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</si>
  <si>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</si>
  <si>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</si>
  <si>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</si>
  <si>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</si>
  <si>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</si>
  <si>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</si>
  <si>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</si>
  <si>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</si>
  <si>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</si>
  <si>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</si>
  <si>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</si>
  <si>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</si>
  <si>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</si>
  <si>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</si>
  <si>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</si>
  <si>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</si>
  <si>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</si>
  <si>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</si>
  <si>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</si>
  <si>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</si>
  <si>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</si>
  <si>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</si>
  <si>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</si>
  <si>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</si>
  <si>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</si>
  <si>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</si>
  <si>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</si>
  <si>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</si>
  <si>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</si>
  <si>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</si>
  <si>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</si>
  <si>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</si>
  <si>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</si>
  <si>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</si>
  <si>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</si>
  <si>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</si>
  <si>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</si>
  <si>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</si>
  <si>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</si>
  <si>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</si>
  <si>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</si>
  <si>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</si>
  <si>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</si>
  <si>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</si>
  <si>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</si>
  <si>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</si>
  <si>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</si>
  <si>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</si>
  <si>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</si>
  <si>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</si>
  <si>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</si>
  <si>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</si>
  <si>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</si>
  <si>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</si>
  <si>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</si>
  <si>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</si>
  <si>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</si>
  <si>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</si>
  <si>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</si>
  <si>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</si>
  <si>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</si>
  <si>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</si>
  <si>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</si>
  <si>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</si>
  <si>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</si>
  <si>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</si>
  <si>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</si>
  <si>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</si>
  <si>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</si>
  <si>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</si>
  <si>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</si>
  <si>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</si>
  <si>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</si>
  <si>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</si>
  <si>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</si>
  <si>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</si>
  <si>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</si>
  <si>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</si>
  <si>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</si>
  <si>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</si>
  <si>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</si>
  <si>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</si>
  <si>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</si>
  <si>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</si>
  <si>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</si>
  <si>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</si>
  <si>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</si>
  <si>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</si>
  <si>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</si>
  <si>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</si>
  <si>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</si>
  <si>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</si>
  <si>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</si>
  <si>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</si>
  <si>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</si>
  <si>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</si>
  <si>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</si>
  <si>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</si>
  <si>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</si>
  <si>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</si>
  <si>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</si>
  <si>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</si>
  <si>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</si>
  <si>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</si>
  <si>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</si>
  <si>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</si>
  <si>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</si>
  <si>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</si>
  <si>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</si>
  <si>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</si>
  <si>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</si>
  <si>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</si>
  <si>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</si>
  <si>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</si>
  <si>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</si>
  <si>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</si>
  <si>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</si>
  <si>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</si>
  <si>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</si>
  <si>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</si>
  <si>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</si>
  <si>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</si>
  <si>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</si>
  <si>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</si>
  <si>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</si>
  <si>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</si>
  <si>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</si>
  <si>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</si>
  <si>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</si>
  <si>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</si>
  <si>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</si>
  <si>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</si>
  <si>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</si>
  <si>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</si>
  <si>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</si>
  <si>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</si>
  <si>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</si>
  <si>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</si>
  <si>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</si>
  <si>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</si>
  <si>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</si>
  <si>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</si>
  <si>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</si>
  <si>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</si>
  <si>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</si>
  <si>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</si>
  <si>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</si>
  <si>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</si>
  <si>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</si>
  <si>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</si>
  <si>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</si>
  <si>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</si>
  <si>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</si>
  <si>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</si>
  <si>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</si>
  <si>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</si>
  <si>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</si>
  <si>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</si>
  <si>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</si>
  <si>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</si>
  <si>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</si>
  <si>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</si>
  <si>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</si>
  <si>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</si>
  <si>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</si>
  <si>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</si>
  <si>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</si>
  <si>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</si>
  <si>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</si>
  <si>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</si>
  <si>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</si>
  <si>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</si>
  <si>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</si>
  <si>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</si>
  <si>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</si>
  <si>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</si>
  <si>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</si>
  <si>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</si>
  <si>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</si>
  <si>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</si>
  <si>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</si>
  <si>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</si>
  <si>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</si>
  <si>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</si>
  <si>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</si>
  <si>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</si>
  <si>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</si>
  <si>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</si>
  <si>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</si>
  <si>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</si>
  <si>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</si>
  <si>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</si>
  <si>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</si>
  <si>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</si>
  <si>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</si>
  <si>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</si>
  <si>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</si>
  <si>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</si>
  <si>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</si>
  <si>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</si>
  <si>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</si>
  <si>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</si>
  <si>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</si>
  <si>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</si>
  <si>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</si>
  <si>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</si>
  <si>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</si>
  <si>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</si>
  <si>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</si>
  <si>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</si>
  <si>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</si>
  <si>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</si>
  <si>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</si>
  <si>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</si>
  <si>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</si>
  <si>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</si>
  <si>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</si>
  <si>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</si>
  <si>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</si>
  <si>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</si>
  <si>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</si>
  <si>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</si>
  <si>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</si>
  <si>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</si>
  <si>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</si>
  <si>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</si>
  <si>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</si>
  <si>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</si>
  <si>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</si>
  <si>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</si>
  <si>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</si>
  <si>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</si>
  <si>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</si>
  <si>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</si>
  <si>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</si>
  <si>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</si>
  <si>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</si>
  <si>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</si>
  <si>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</si>
  <si>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</si>
  <si>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</si>
  <si>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</si>
  <si>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</si>
  <si>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</si>
  <si>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</si>
  <si>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</si>
  <si>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</si>
  <si>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</si>
  <si>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</si>
  <si>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</si>
  <si>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</si>
  <si>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</si>
  <si>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</si>
  <si>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</si>
  <si>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</si>
  <si>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</si>
  <si>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</si>
  <si>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</si>
  <si>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</si>
  <si>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</si>
  <si>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</si>
  <si>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</si>
  <si>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</si>
  <si>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</si>
  <si>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</si>
  <si>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</si>
  <si>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</si>
  <si>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</si>
  <si>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</si>
  <si>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</si>
  <si>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</si>
  <si>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</si>
  <si>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</si>
  <si>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</si>
  <si>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</si>
  <si>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</si>
  <si>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</si>
  <si>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</si>
  <si>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</si>
  <si>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</si>
  <si>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</si>
  <si>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</si>
  <si>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</si>
  <si>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</si>
  <si>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</si>
  <si>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</si>
  <si>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</si>
  <si>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</si>
  <si>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</si>
  <si>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</si>
  <si>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</si>
  <si>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</si>
  <si>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</si>
  <si>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</si>
  <si>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</si>
  <si>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</si>
  <si>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</si>
  <si>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</si>
  <si>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</si>
  <si>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</si>
  <si>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</si>
  <si>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</si>
  <si>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</si>
  <si>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</si>
  <si>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</si>
  <si>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</si>
  <si>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</si>
  <si>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</si>
  <si>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</si>
  <si>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</si>
  <si>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</si>
  <si>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</si>
  <si>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</si>
  <si>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</si>
  <si>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</si>
  <si>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</si>
  <si>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</si>
  <si>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</si>
  <si>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</si>
  <si>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</si>
  <si>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</si>
  <si>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</si>
  <si>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</si>
  <si>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</si>
  <si>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</si>
  <si>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</si>
  <si>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</si>
  <si>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</si>
  <si>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</si>
  <si>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</si>
  <si>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</si>
  <si>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</si>
  <si>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</si>
  <si>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</si>
  <si>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</si>
  <si>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</si>
  <si>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</si>
  <si>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</si>
  <si>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</si>
  <si>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</si>
  <si>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</si>
  <si>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</si>
  <si>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</si>
  <si>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</si>
  <si>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</si>
  <si>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</si>
  <si>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</si>
  <si>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</si>
  <si>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</si>
  <si>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</si>
  <si>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</si>
  <si>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</si>
  <si>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</si>
  <si>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</si>
  <si>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</si>
  <si>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</si>
  <si>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</si>
  <si>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</si>
  <si>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</si>
  <si>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</si>
  <si>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</si>
  <si>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</si>
  <si>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</si>
  <si>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</si>
  <si>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</si>
  <si>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</si>
  <si>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</si>
  <si>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</si>
  <si>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</si>
  <si>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</si>
  <si>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</si>
  <si>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</si>
  <si>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</si>
  <si>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</si>
  <si>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</si>
  <si>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</si>
  <si>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</si>
  <si>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</si>
  <si>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</si>
  <si>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</si>
  <si>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</si>
  <si>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</si>
  <si>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</si>
  <si>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</si>
  <si>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</si>
  <si>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</si>
  <si>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</si>
  <si>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</si>
  <si>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</si>
  <si>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</si>
  <si>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</si>
  <si>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</si>
  <si>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</si>
  <si>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</si>
  <si>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</si>
  <si>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</si>
  <si>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</si>
  <si>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</si>
  <si>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</si>
  <si>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</si>
  <si>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</si>
  <si>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</si>
  <si>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</si>
  <si>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</si>
  <si>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</si>
  <si>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</si>
  <si>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</si>
  <si>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</si>
  <si>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</si>
  <si>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</si>
  <si>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</si>
  <si>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</si>
  <si>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</si>
  <si>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</si>
  <si>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</si>
  <si>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</si>
  <si>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</si>
  <si>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</si>
  <si>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</si>
  <si>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</si>
  <si>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</si>
  <si>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</si>
  <si>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</si>
  <si>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</si>
  <si>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</si>
  <si>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</si>
  <si>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</si>
  <si>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</si>
  <si>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</si>
  <si>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</si>
  <si>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</si>
  <si>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</si>
  <si>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</si>
  <si>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</si>
  <si>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</si>
  <si>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</si>
  <si>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</si>
  <si>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</si>
  <si>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</si>
  <si>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</si>
  <si>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</si>
  <si>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</si>
  <si>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</si>
  <si>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</si>
  <si>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</si>
  <si>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</si>
  <si>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</si>
  <si>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</si>
  <si>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</si>
  <si>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</si>
  <si>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</si>
  <si>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</si>
  <si>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</si>
  <si>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</si>
  <si>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</si>
  <si>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</si>
  <si>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</si>
  <si>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</si>
  <si>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</si>
  <si>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</si>
  <si>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</si>
  <si>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</si>
  <si>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</si>
  <si>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</si>
  <si>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</si>
  <si>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</si>
  <si>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</si>
  <si>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</si>
  <si>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</si>
  <si>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</si>
  <si>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</si>
  <si>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</si>
  <si>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</si>
  <si>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</si>
  <si>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</si>
  <si>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</si>
  <si>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</si>
  <si>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</si>
  <si>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</si>
  <si>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</si>
  <si>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</si>
  <si>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</si>
  <si>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</si>
  <si>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</si>
  <si>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</si>
  <si>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</si>
  <si>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</si>
  <si>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</si>
  <si>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</si>
  <si>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</si>
  <si>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</si>
  <si>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</si>
  <si>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</si>
  <si>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</si>
  <si>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</si>
  <si>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</si>
  <si>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</si>
  <si>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</si>
  <si>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</si>
  <si>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</si>
  <si>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</si>
  <si>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</si>
  <si>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</si>
  <si>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</si>
  <si>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</si>
  <si>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</si>
  <si>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</si>
  <si>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</si>
  <si>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</si>
  <si>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</si>
  <si>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</si>
  <si>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</si>
  <si>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</si>
  <si>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</si>
  <si>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</si>
  <si>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</si>
  <si>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</si>
  <si>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</si>
  <si>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</si>
  <si>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</si>
  <si>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</si>
  <si>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</si>
  <si>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</si>
  <si>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</si>
  <si>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</si>
  <si>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</si>
  <si>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</si>
  <si>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</si>
  <si>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</si>
  <si>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</si>
  <si>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</si>
  <si>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</si>
  <si>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</si>
  <si>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</si>
  <si>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</si>
  <si>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</si>
  <si>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</si>
  <si>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</si>
  <si>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</si>
  <si>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</si>
  <si>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</si>
  <si>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</si>
  <si>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</si>
  <si>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</si>
  <si>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</si>
  <si>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</si>
  <si>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</si>
  <si>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</si>
  <si>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</si>
  <si>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</si>
  <si>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</si>
  <si>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</si>
  <si>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</si>
  <si>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</si>
  <si>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</si>
  <si>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</si>
  <si>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</si>
  <si>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</si>
  <si>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</si>
  <si>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</si>
  <si>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</si>
  <si>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</si>
  <si>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</si>
  <si>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</si>
  <si>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</si>
  <si>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</si>
  <si>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</si>
  <si>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</si>
  <si>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</si>
  <si>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</si>
  <si>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</si>
  <si>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</si>
  <si>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</si>
  <si>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</si>
  <si>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</si>
  <si>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</si>
  <si>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</si>
  <si>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</si>
  <si>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</si>
  <si>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</si>
  <si>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</si>
  <si>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</si>
  <si>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</si>
  <si>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</si>
  <si>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</si>
  <si>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</si>
  <si>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</si>
  <si>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</si>
  <si>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</si>
  <si>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</si>
  <si>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</si>
  <si>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</si>
  <si>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</si>
  <si>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</si>
  <si>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</si>
  <si>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</si>
  <si>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</si>
  <si>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</si>
  <si>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</si>
  <si>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</si>
  <si>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</si>
  <si>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</si>
  <si>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</si>
  <si>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</si>
  <si>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</si>
  <si>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</si>
  <si>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</si>
  <si>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</si>
  <si>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</si>
  <si>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</si>
  <si>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</si>
  <si>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</si>
  <si>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</si>
  <si>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</si>
  <si>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</si>
  <si>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</si>
  <si>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</si>
  <si>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</si>
  <si>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</si>
  <si>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</si>
  <si>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</si>
  <si>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</si>
  <si>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</si>
  <si>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</si>
  <si>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</si>
  <si>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</si>
  <si>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</si>
  <si>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</si>
  <si>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</si>
  <si>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</si>
  <si>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</si>
  <si>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</si>
  <si>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</si>
  <si>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</si>
  <si>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</si>
  <si>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</si>
  <si>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</si>
  <si>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</si>
  <si>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</si>
  <si>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</si>
  <si>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</si>
  <si>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</si>
  <si>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</si>
  <si>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</si>
  <si>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</si>
  <si>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</si>
  <si>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</si>
  <si>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</si>
  <si>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</si>
  <si>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</si>
  <si>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</si>
  <si>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</si>
  <si>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</si>
  <si>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</si>
  <si>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</si>
  <si>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</si>
  <si>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</si>
  <si>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</si>
  <si>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</si>
  <si>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</si>
  <si>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</si>
  <si>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</si>
  <si>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</si>
  <si>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</si>
  <si>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</si>
  <si>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</si>
  <si>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</si>
  <si>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</si>
  <si>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</si>
  <si>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</si>
  <si>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</si>
  <si>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</si>
  <si>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</si>
  <si>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</si>
  <si>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</si>
  <si>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</si>
  <si>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</si>
  <si>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</si>
  <si>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</si>
  <si>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</si>
  <si>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</si>
  <si>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</si>
  <si>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</si>
  <si>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</si>
  <si>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</si>
  <si>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</si>
  <si>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</si>
  <si>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</si>
  <si>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</si>
  <si>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</si>
  <si>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</si>
  <si>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</si>
  <si>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</si>
  <si>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</si>
  <si>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</si>
  <si>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</si>
  <si>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</si>
  <si>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</si>
  <si>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</si>
  <si>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</si>
  <si>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</si>
  <si>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</si>
  <si>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</si>
  <si>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</si>
  <si>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</si>
  <si>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</si>
  <si>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</si>
  <si>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</si>
  <si>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</si>
  <si>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</si>
  <si>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</si>
  <si>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</si>
  <si>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</si>
  <si>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</si>
  <si>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</si>
  <si>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</si>
  <si>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</si>
  <si>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</si>
  <si>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</si>
  <si>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</si>
  <si>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</si>
  <si>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</si>
  <si>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</si>
  <si>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</si>
  <si>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</si>
  <si>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</si>
  <si>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</si>
  <si>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</si>
  <si>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</si>
  <si>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</si>
  <si>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</si>
  <si>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</si>
  <si>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</si>
  <si>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</si>
  <si>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</si>
  <si>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</si>
  <si>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</si>
  <si>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</si>
  <si>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</si>
  <si>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</si>
  <si>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</si>
  <si>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</si>
  <si>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</si>
  <si>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</si>
  <si>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</si>
  <si>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</si>
  <si>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</si>
  <si>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</si>
  <si>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</si>
  <si>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</si>
  <si>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</si>
  <si>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</si>
  <si>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</si>
  <si>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</si>
  <si>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</si>
  <si>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</si>
  <si>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</si>
  <si>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</si>
  <si>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</si>
  <si>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</si>
  <si>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</si>
  <si>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</si>
  <si>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</si>
  <si>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</si>
  <si>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</si>
  <si>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</si>
  <si>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</si>
  <si>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</si>
  <si>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</si>
  <si>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</si>
  <si>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</si>
  <si>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</si>
  <si>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</si>
  <si>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</si>
  <si>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</si>
  <si>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</si>
  <si>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</si>
  <si>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</si>
  <si>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</si>
  <si>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</si>
  <si>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</si>
  <si>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</si>
  <si>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</si>
  <si>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</si>
  <si>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</si>
  <si>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</si>
  <si>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</si>
  <si>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</si>
  <si>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</si>
  <si>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</si>
  <si>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</si>
  <si>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</si>
  <si>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</si>
  <si>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</si>
  <si>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</si>
  <si>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</si>
  <si>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</si>
  <si>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</si>
  <si>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</si>
  <si>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</si>
  <si>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</si>
  <si>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</si>
  <si>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</si>
  <si>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</si>
  <si>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</si>
  <si>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</si>
  <si>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</si>
  <si>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</si>
  <si>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</si>
  <si>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</si>
  <si>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</si>
  <si>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</si>
  <si>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</si>
  <si>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</si>
  <si>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</si>
  <si>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</si>
  <si>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</si>
  <si>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</si>
  <si>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</si>
  <si>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</si>
  <si>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</si>
  <si>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</si>
  <si>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</si>
  <si>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</si>
  <si>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</si>
  <si>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</si>
  <si>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</si>
  <si>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</si>
  <si>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</si>
  <si>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</si>
  <si>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</si>
  <si>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</si>
  <si>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</si>
  <si>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</si>
  <si>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</si>
  <si>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</si>
  <si>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</si>
  <si>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</si>
  <si>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</si>
  <si>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</si>
  <si>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</si>
  <si>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</si>
  <si>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</si>
  <si>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</si>
  <si>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</si>
  <si>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</si>
  <si>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</si>
  <si>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</si>
  <si>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</si>
  <si>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</si>
  <si>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</si>
  <si>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</si>
  <si>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</si>
  <si>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</si>
  <si>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</si>
  <si>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</si>
  <si>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</si>
  <si>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</si>
  <si>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</si>
  <si>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</si>
  <si>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</si>
  <si>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</si>
  <si>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</si>
  <si>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</si>
  <si>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</si>
  <si>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</si>
  <si>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</si>
  <si>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</si>
  <si>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</si>
  <si>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</si>
  <si>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</si>
  <si>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</si>
  <si>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</si>
  <si>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</si>
  <si>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</si>
  <si>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</si>
  <si>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</si>
  <si>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</si>
  <si>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</si>
  <si>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</si>
  <si>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</si>
  <si>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</si>
  <si>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</si>
  <si>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</si>
  <si>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</si>
  <si>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</si>
  <si>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</si>
  <si>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</si>
  <si>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</si>
  <si>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</si>
  <si>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</si>
  <si>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</si>
  <si>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</si>
  <si>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</si>
  <si>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</si>
  <si>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</si>
  <si>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</si>
  <si>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</si>
  <si>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</si>
  <si>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</si>
  <si>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</si>
  <si>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</si>
  <si>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</si>
  <si>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</si>
  <si>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</si>
  <si>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</si>
  <si>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</si>
  <si>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</si>
  <si>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</si>
  <si>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</si>
  <si>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</si>
  <si>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</si>
  <si>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</si>
  <si>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</si>
  <si>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</si>
  <si>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</si>
  <si>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</si>
  <si>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</si>
  <si>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</si>
  <si>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</si>
  <si>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</si>
  <si>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</si>
  <si>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</si>
  <si>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</si>
  <si>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</si>
  <si>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</si>
  <si>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</si>
  <si>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</si>
  <si>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</si>
  <si>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</si>
  <si>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</si>
  <si>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</si>
  <si>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</si>
  <si>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</si>
  <si>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</si>
  <si>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</si>
  <si>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</si>
  <si>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</si>
  <si>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</si>
  <si>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</si>
  <si>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</si>
  <si>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</si>
  <si>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</si>
  <si>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</si>
  <si>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</si>
  <si>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</si>
  <si>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</si>
  <si>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</si>
  <si>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</si>
  <si>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</si>
  <si>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</si>
  <si>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</si>
  <si>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</si>
  <si>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</si>
  <si>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</si>
  <si>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</si>
  <si>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</si>
  <si>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</si>
  <si>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</si>
  <si>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</si>
  <si>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</si>
  <si>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</si>
  <si>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</si>
  <si>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</si>
  <si>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</si>
  <si>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</si>
  <si>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</si>
  <si>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</si>
  <si>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</si>
  <si>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</si>
  <si>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</si>
  <si>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</si>
  <si>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</si>
  <si>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</si>
  <si>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</si>
  <si>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</si>
  <si>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</si>
  <si>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</si>
  <si>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</si>
  <si>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</si>
  <si>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</si>
  <si>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</si>
  <si>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</si>
  <si>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</si>
  <si>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</si>
  <si>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</si>
  <si>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</si>
  <si>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</si>
  <si>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</si>
  <si>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</si>
  <si>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</si>
  <si>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</si>
  <si>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</si>
  <si>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</si>
  <si>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</si>
  <si>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</si>
  <si>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</si>
  <si>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</si>
  <si>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</si>
  <si>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</si>
  <si>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</si>
  <si>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</si>
  <si>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</si>
  <si>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</si>
  <si>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</si>
  <si>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</si>
  <si>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</si>
  <si>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</si>
  <si>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</si>
  <si>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</si>
  <si>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</si>
  <si>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</si>
  <si>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</si>
  <si>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</si>
  <si>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</si>
  <si>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</si>
  <si>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</si>
  <si>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</si>
  <si>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</si>
  <si>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</si>
  <si>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</si>
  <si>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</si>
  <si>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</si>
  <si>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</si>
  <si>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</si>
  <si>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</si>
  <si>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</si>
  <si>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</si>
  <si>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</si>
  <si>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</si>
  <si>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</si>
  <si>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</si>
  <si>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</si>
  <si>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</si>
  <si>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</si>
  <si>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</si>
  <si>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</si>
  <si>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</si>
  <si>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</si>
  <si>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</si>
  <si>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</si>
  <si>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</si>
  <si>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</si>
  <si>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</si>
  <si>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</si>
  <si>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</si>
  <si>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</si>
  <si>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</si>
  <si>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</si>
  <si>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</si>
  <si>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</si>
  <si>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</si>
  <si>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</si>
  <si>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</si>
  <si>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</si>
  <si>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</si>
  <si>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</si>
  <si>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</si>
  <si>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</si>
  <si>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</si>
  <si>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</si>
  <si>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</si>
  <si>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</si>
  <si>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</si>
  <si>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</si>
  <si>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</si>
  <si>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</si>
  <si>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</si>
  <si>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</si>
  <si>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</si>
  <si>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</si>
  <si>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</si>
  <si>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</si>
  <si>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</si>
  <si>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</si>
  <si>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</si>
  <si>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</si>
  <si>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</si>
  <si>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</si>
  <si>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</si>
  <si>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</si>
  <si>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</si>
  <si>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</si>
  <si>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</si>
  <si>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</si>
  <si>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</si>
  <si>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</si>
  <si>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</si>
  <si>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</si>
  <si>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</si>
  <si>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</si>
  <si>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</si>
  <si>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</si>
  <si>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</si>
  <si>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</si>
  <si>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</si>
  <si>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</si>
  <si>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</si>
  <si>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</si>
  <si>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</si>
  <si>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</si>
  <si>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</si>
  <si>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</si>
  <si>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</si>
  <si>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</si>
  <si>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</si>
  <si>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</si>
  <si>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</si>
  <si>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</si>
  <si>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</si>
  <si>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</si>
  <si>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</si>
  <si>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</si>
  <si>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</si>
  <si>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</si>
  <si>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</si>
  <si>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</si>
  <si>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</si>
  <si>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</si>
  <si>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</si>
  <si>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</si>
  <si>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</si>
  <si>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</si>
  <si>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</si>
  <si>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</si>
  <si>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</si>
  <si>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</si>
  <si>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</si>
  <si>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</si>
  <si>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</si>
  <si>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</si>
  <si>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</si>
  <si>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</si>
  <si>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</si>
  <si>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</si>
  <si>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</si>
  <si>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</si>
  <si>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</si>
  <si>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</si>
  <si>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</si>
  <si>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</si>
  <si>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</si>
  <si>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</si>
  <si>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</si>
  <si>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</si>
  <si>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</si>
  <si>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</si>
  <si>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</si>
  <si>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</si>
  <si>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</si>
  <si>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</si>
  <si>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</si>
  <si>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</si>
  <si>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</si>
  <si>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</si>
  <si>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</si>
  <si>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</si>
  <si>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</si>
  <si>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</si>
  <si>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</si>
  <si>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</si>
  <si>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</si>
  <si>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</si>
  <si>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</si>
  <si>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</si>
  <si>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</si>
  <si>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</si>
  <si>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</si>
  <si>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</si>
  <si>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</si>
  <si>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</si>
  <si>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</si>
  <si>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</si>
  <si>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</si>
  <si>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</si>
  <si>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</si>
  <si>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</si>
  <si>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</si>
  <si>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</si>
  <si>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</si>
  <si>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</si>
  <si>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</si>
  <si>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</si>
  <si>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</si>
  <si>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</si>
  <si>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</si>
  <si>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</si>
  <si>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</si>
  <si>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</si>
  <si>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</si>
  <si>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</si>
  <si>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</si>
  <si>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</si>
  <si>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</si>
  <si>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</si>
  <si>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</si>
  <si>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</si>
  <si>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</si>
  <si>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</si>
  <si>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</si>
  <si>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</si>
  <si>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</si>
  <si>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</si>
  <si>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</si>
  <si>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</si>
  <si>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</si>
  <si>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</si>
  <si>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</si>
  <si>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</si>
  <si>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</si>
  <si>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</si>
  <si>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</si>
  <si>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</si>
  <si>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</si>
  <si>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</si>
  <si>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</si>
  <si>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</si>
  <si>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</si>
  <si>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</si>
  <si>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</si>
  <si>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</si>
  <si>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</si>
  <si>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</si>
  <si>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</si>
  <si>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</si>
  <si>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</si>
  <si>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</si>
  <si>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</si>
  <si>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</si>
  <si>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</si>
  <si>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</si>
  <si>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</si>
  <si>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</si>
  <si>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</si>
  <si>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</si>
  <si>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</si>
  <si>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</si>
  <si>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</si>
  <si>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</si>
  <si>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</si>
  <si>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</si>
  <si>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</si>
  <si>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</si>
  <si>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</si>
  <si>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</si>
  <si>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</si>
  <si>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</si>
  <si>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</si>
  <si>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</si>
  <si>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</si>
  <si>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</si>
  <si>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</si>
  <si>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</si>
  <si>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</si>
  <si>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</si>
  <si>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</si>
  <si>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</si>
  <si>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</si>
  <si>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</si>
  <si>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</si>
  <si>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</si>
  <si>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</si>
  <si>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</si>
  <si>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</si>
  <si>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</si>
  <si>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</si>
  <si>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</si>
  <si>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</si>
  <si>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</si>
  <si>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</si>
  <si>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</si>
  <si>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</si>
  <si>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</si>
  <si>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</si>
  <si>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</si>
  <si>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</si>
  <si>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</si>
  <si>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</si>
  <si>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</si>
  <si>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</si>
  <si>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</si>
  <si>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</si>
  <si>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</si>
  <si>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</si>
  <si>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</si>
  <si>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</si>
  <si>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</si>
  <si>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</si>
  <si>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</si>
  <si>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</si>
  <si>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</si>
  <si>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</si>
  <si>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</si>
  <si>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</si>
  <si>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</si>
  <si>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</si>
  <si>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</si>
  <si>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</si>
  <si>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</si>
  <si>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</si>
  <si>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</si>
  <si>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</si>
  <si>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</si>
  <si>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</si>
  <si>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</si>
  <si>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</si>
  <si>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</si>
  <si>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</si>
  <si>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</si>
  <si>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</si>
  <si>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</si>
  <si>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</si>
  <si>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</si>
  <si>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</si>
  <si>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</si>
  <si>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</si>
  <si>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</si>
  <si>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</si>
  <si>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</si>
  <si>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</si>
  <si>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</si>
  <si>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</si>
  <si>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</si>
  <si>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</si>
  <si>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</si>
  <si>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</si>
  <si>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</si>
  <si>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</si>
  <si>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</si>
  <si>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</si>
  <si>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</si>
  <si>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</si>
  <si>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</si>
  <si>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</si>
  <si>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</si>
  <si>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</si>
  <si>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</si>
  <si>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</si>
  <si>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</si>
  <si>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</si>
  <si>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</si>
  <si>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</si>
  <si>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</si>
  <si>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</si>
  <si>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</si>
  <si>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</si>
  <si>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</si>
  <si>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</si>
  <si>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</si>
  <si>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</si>
  <si>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</si>
  <si>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</si>
  <si>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</si>
  <si>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</si>
  <si>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</si>
  <si>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</si>
  <si>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</si>
  <si>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</si>
  <si>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</si>
  <si>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</si>
  <si>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</si>
  <si>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</si>
  <si>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</si>
  <si>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</si>
  <si>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</si>
  <si>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</si>
  <si>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</si>
  <si>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</si>
  <si>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</si>
  <si>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</si>
  <si>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</si>
  <si>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</si>
  <si>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</si>
  <si>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</si>
  <si>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</si>
  <si>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</si>
  <si>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</si>
  <si>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</si>
  <si>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</si>
  <si>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</si>
  <si>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</si>
  <si>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</si>
  <si>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</si>
  <si>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</si>
  <si>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</si>
  <si>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</si>
  <si>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</si>
  <si>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</si>
  <si>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</si>
  <si>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</si>
  <si>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</si>
  <si>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</si>
  <si>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</si>
  <si>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</si>
  <si>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</si>
  <si>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</si>
  <si>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</si>
  <si>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</si>
  <si>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</si>
  <si>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</si>
  <si>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</si>
  <si>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</si>
  <si>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</si>
  <si>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</si>
  <si>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</si>
  <si>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</si>
  <si>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</si>
  <si>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</si>
  <si>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</si>
  <si>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</si>
  <si>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</si>
  <si>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</si>
  <si>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</si>
  <si>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</si>
  <si>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</si>
  <si>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</si>
  <si>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</si>
  <si>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</si>
  <si>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</si>
  <si>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</si>
  <si>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</si>
  <si>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</si>
  <si>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</si>
  <si>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</si>
  <si>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</si>
  <si>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</si>
  <si>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</si>
  <si>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</si>
  <si>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</si>
  <si>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</si>
  <si>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</si>
  <si>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</si>
  <si>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</si>
  <si>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</si>
  <si>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</si>
  <si>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</si>
  <si>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</si>
  <si>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</si>
  <si>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</si>
  <si>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</si>
  <si>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</si>
  <si>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</si>
  <si>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</si>
  <si>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</si>
  <si>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</si>
  <si>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</si>
  <si>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</si>
  <si>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</si>
  <si>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</si>
  <si>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</si>
  <si>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</si>
  <si>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</si>
  <si>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</si>
  <si>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</si>
  <si>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</si>
  <si>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</si>
  <si>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</si>
  <si>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</si>
  <si>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</si>
  <si>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</si>
  <si>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</si>
  <si>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</si>
  <si>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</si>
  <si>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</si>
  <si>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</si>
  <si>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</si>
  <si>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</si>
  <si>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</si>
  <si>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</si>
  <si>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</si>
  <si>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</si>
  <si>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</si>
  <si>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</si>
  <si>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</si>
  <si>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</si>
  <si>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</si>
  <si>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</si>
  <si>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</si>
  <si>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</si>
  <si>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</si>
  <si>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</si>
  <si>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</si>
  <si>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</si>
  <si>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</si>
  <si>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</si>
  <si>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</si>
  <si>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</si>
  <si>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</si>
  <si>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</si>
  <si>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</si>
  <si>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</si>
  <si>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</si>
  <si>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</si>
  <si>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</si>
  <si>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</si>
  <si>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</si>
  <si>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</si>
  <si>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</si>
  <si>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</si>
  <si>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</si>
  <si>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</si>
  <si>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</si>
  <si>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</si>
  <si>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</si>
  <si>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</si>
  <si>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</si>
  <si>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</si>
  <si>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</si>
  <si>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</si>
  <si>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</si>
  <si>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</si>
  <si>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</si>
  <si>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</si>
  <si>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</si>
  <si>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</si>
  <si>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</si>
  <si>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</si>
  <si>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</si>
  <si>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</si>
  <si>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</si>
  <si>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</si>
  <si>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</si>
  <si>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</si>
  <si>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</si>
  <si>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</si>
  <si>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</si>
  <si>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</si>
  <si>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</si>
  <si>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</si>
  <si>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</si>
  <si>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</si>
  <si>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</si>
  <si>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</si>
  <si>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</si>
  <si>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</si>
  <si>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</si>
  <si>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</si>
  <si>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</si>
  <si>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</si>
  <si>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</si>
  <si>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</si>
  <si>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</si>
  <si>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</si>
  <si>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</si>
  <si>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</si>
  <si>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</si>
  <si>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</si>
  <si>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</si>
  <si>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</si>
  <si>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</si>
  <si>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</si>
  <si>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</si>
  <si>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</si>
  <si>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</si>
  <si>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</si>
  <si>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</si>
  <si>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</si>
  <si>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</si>
  <si>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</si>
  <si>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</si>
  <si>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</si>
  <si>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</si>
  <si>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</si>
  <si>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</si>
  <si>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</si>
  <si>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</si>
  <si>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</si>
  <si>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</si>
  <si>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</si>
  <si>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</si>
  <si>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</si>
  <si>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</si>
  <si>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</si>
  <si>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</si>
  <si>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</si>
  <si>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</si>
  <si>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</si>
  <si>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</si>
  <si>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</si>
  <si>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</si>
  <si>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</si>
  <si>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</si>
  <si>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</si>
  <si>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</si>
  <si>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</si>
  <si>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</si>
  <si>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</si>
  <si>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</si>
  <si>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</si>
  <si>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</si>
  <si>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</si>
  <si>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</si>
  <si>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</si>
  <si>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</si>
  <si>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</si>
  <si>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</si>
  <si>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</si>
  <si>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</si>
  <si>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</si>
  <si>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</si>
  <si>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</si>
  <si>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</si>
  <si>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</si>
  <si>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</si>
  <si>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</si>
  <si>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</si>
  <si>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</si>
  <si>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</si>
  <si>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</si>
  <si>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</si>
  <si>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</si>
  <si>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</si>
  <si>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</si>
  <si>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</si>
  <si>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</si>
  <si>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</si>
  <si>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</si>
  <si>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</si>
  <si>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</si>
  <si>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</si>
  <si>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</si>
  <si>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</si>
  <si>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</si>
  <si>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</si>
  <si>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</si>
  <si>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</si>
  <si>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</si>
  <si>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</si>
  <si>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</si>
  <si>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</si>
  <si>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</si>
  <si>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</si>
  <si>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</si>
  <si>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</si>
  <si>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</si>
  <si>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</si>
  <si>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</si>
  <si>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</si>
  <si>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</si>
  <si>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</si>
  <si>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</si>
  <si>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</si>
  <si>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</si>
  <si>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</si>
  <si>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</si>
  <si>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</si>
  <si>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</si>
  <si>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</si>
  <si>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</si>
  <si>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</si>
  <si>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</si>
  <si>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</si>
  <si>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</si>
  <si>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</si>
  <si>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</si>
  <si>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</si>
  <si>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</si>
  <si>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</si>
  <si>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</si>
  <si>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</si>
  <si>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</si>
  <si>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</si>
  <si>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</si>
  <si>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</si>
  <si>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</si>
  <si>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</si>
  <si>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</si>
  <si>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</si>
  <si>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</si>
  <si>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</si>
  <si>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</si>
  <si>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</si>
  <si>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</si>
  <si>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</si>
  <si>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</si>
  <si>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</si>
  <si>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</si>
  <si>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</si>
  <si>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</si>
  <si>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</si>
  <si>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</si>
  <si>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</si>
  <si>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</si>
  <si>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</si>
  <si>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</si>
  <si>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</si>
  <si>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</si>
  <si>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</si>
  <si>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</si>
  <si>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</si>
  <si>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</si>
  <si>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</si>
  <si>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</si>
  <si>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</si>
  <si>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</si>
  <si>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</si>
  <si>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</si>
  <si>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</si>
  <si>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</si>
  <si>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</si>
  <si>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</si>
  <si>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</si>
  <si>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</si>
  <si>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</si>
  <si>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</si>
  <si>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</si>
  <si>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</si>
  <si>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</si>
  <si>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</si>
  <si>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</si>
  <si>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</si>
  <si>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</si>
  <si>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</si>
  <si>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</si>
  <si>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</si>
  <si>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</si>
  <si>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</si>
  <si>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</si>
  <si>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</si>
  <si>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</si>
  <si>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</si>
  <si>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</si>
  <si>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</si>
  <si>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</si>
  <si>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</si>
  <si>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</si>
  <si>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</si>
  <si>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</si>
  <si>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</si>
  <si>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</si>
  <si>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</si>
  <si>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</si>
  <si>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</si>
  <si>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</si>
  <si>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</si>
  <si>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</si>
  <si>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</si>
  <si>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</si>
  <si>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</si>
  <si>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</si>
  <si>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</si>
  <si>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</si>
  <si>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</si>
  <si>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</si>
  <si>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</si>
  <si>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</si>
  <si>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</si>
  <si>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</si>
  <si>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</si>
  <si>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</si>
  <si>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</si>
  <si>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</si>
  <si>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</si>
  <si>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</si>
  <si>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</si>
  <si>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</si>
  <si>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</si>
  <si>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</si>
  <si>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</si>
  <si>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</si>
  <si>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</si>
  <si>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</si>
  <si>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</si>
  <si>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</si>
  <si>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</si>
  <si>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</si>
  <si>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</si>
  <si>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</si>
  <si>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</si>
  <si>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</si>
  <si>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</si>
  <si>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</si>
  <si>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</si>
  <si>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</si>
  <si>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</si>
  <si>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</si>
  <si>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</si>
  <si>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</si>
  <si>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</si>
  <si>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</si>
  <si>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</si>
  <si>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</si>
  <si>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</si>
  <si>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</si>
  <si>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</si>
  <si>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</si>
  <si>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</si>
  <si>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</si>
  <si>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</si>
  <si>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</si>
  <si>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</si>
  <si>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</si>
  <si>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</si>
  <si>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</si>
  <si>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</si>
  <si>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</si>
  <si>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</si>
  <si>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</si>
  <si>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</si>
  <si>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</si>
  <si>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</si>
  <si>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</si>
  <si>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</si>
  <si>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</si>
  <si>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</si>
  <si>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</si>
  <si>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</si>
  <si>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</si>
  <si>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</si>
  <si>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</si>
  <si>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</si>
  <si>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</si>
  <si>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</si>
  <si>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</si>
  <si>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</si>
  <si>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</si>
  <si>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</si>
  <si>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</si>
  <si>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</si>
  <si>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</si>
  <si>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</si>
  <si>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</si>
  <si>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</si>
  <si>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</si>
  <si>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</si>
  <si>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</si>
  <si>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</si>
  <si>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</si>
  <si>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</si>
  <si>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</si>
  <si>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</si>
  <si>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</si>
  <si>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</si>
  <si>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</si>
  <si>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</si>
  <si>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</si>
  <si>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</si>
  <si>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</si>
  <si>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</si>
  <si>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</si>
  <si>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</si>
  <si>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</si>
  <si>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</si>
  <si>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</si>
  <si>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</si>
  <si>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</si>
  <si>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</si>
  <si>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</si>
  <si>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</si>
  <si>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</si>
  <si>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</si>
  <si>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</si>
  <si>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</si>
  <si>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</si>
  <si>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</si>
  <si>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</si>
  <si>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</si>
  <si>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</si>
  <si>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</si>
  <si>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</si>
  <si>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</si>
  <si>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</si>
  <si>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</si>
  <si>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</si>
  <si>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</si>
  <si>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</si>
  <si>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</si>
  <si>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</si>
  <si>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</si>
  <si>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</si>
  <si>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</si>
  <si>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</si>
  <si>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</si>
  <si>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</si>
  <si>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</si>
  <si>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</si>
  <si>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</si>
  <si>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</si>
  <si>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</si>
  <si>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</si>
  <si>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</si>
  <si>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</si>
  <si>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</si>
  <si>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</si>
  <si>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</si>
  <si>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</si>
  <si>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</si>
  <si>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</si>
  <si>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</si>
  <si>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</si>
  <si>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</si>
  <si>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</si>
  <si>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</si>
  <si>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</si>
  <si>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</si>
  <si>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</si>
  <si>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</si>
  <si>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</si>
  <si>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</si>
  <si>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</si>
  <si>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</si>
  <si>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</si>
  <si>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</si>
  <si>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</si>
  <si>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</si>
  <si>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</si>
  <si>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</si>
  <si>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</si>
  <si>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</si>
  <si>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</si>
  <si>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</si>
  <si>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</si>
  <si>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</si>
  <si>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</si>
  <si>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</si>
  <si>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</si>
  <si>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</si>
  <si>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</si>
  <si>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</si>
  <si>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</si>
  <si>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</si>
  <si>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</si>
  <si>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</si>
  <si>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</si>
  <si>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</si>
  <si>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</si>
  <si>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</si>
  <si>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</si>
  <si>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</si>
  <si>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</si>
  <si>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</si>
  <si>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</si>
  <si>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</si>
  <si>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</si>
  <si>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</si>
  <si>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</si>
  <si>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</si>
  <si>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</si>
  <si>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</si>
  <si>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</si>
  <si>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</si>
  <si>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</si>
  <si>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</si>
  <si>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</si>
  <si>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</si>
  <si>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</si>
  <si>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</si>
  <si>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</si>
  <si>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</si>
  <si>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</si>
  <si>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</si>
  <si>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</si>
  <si>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</si>
  <si>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</si>
  <si>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</si>
  <si>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</si>
  <si>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</si>
  <si>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</si>
  <si>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</si>
  <si>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</si>
  <si>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</si>
  <si>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</si>
  <si>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</si>
  <si>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</si>
  <si>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</si>
  <si>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</si>
  <si>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</si>
  <si>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</si>
  <si>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</si>
  <si>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</si>
  <si>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</si>
  <si>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</si>
  <si>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</si>
  <si>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</si>
  <si>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</si>
  <si>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</si>
  <si>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</si>
  <si>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</si>
  <si>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</si>
  <si>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</si>
  <si>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</si>
  <si>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</si>
  <si>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</si>
  <si>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</si>
  <si>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</si>
  <si>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</si>
  <si>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</si>
  <si>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</si>
  <si>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</si>
  <si>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</si>
  <si>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</si>
  <si>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</si>
  <si>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</si>
  <si>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</si>
  <si>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</si>
  <si>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</si>
  <si>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</si>
  <si>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</si>
  <si>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</si>
  <si>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</si>
  <si>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</si>
  <si>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</si>
  <si>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</si>
  <si>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</si>
  <si>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</si>
  <si>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</si>
  <si>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</si>
  <si>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</si>
  <si>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</si>
  <si>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</si>
  <si>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</si>
  <si>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</si>
  <si>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</si>
  <si>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</si>
  <si>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</si>
  <si>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</si>
  <si>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</si>
  <si>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</si>
  <si>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</si>
  <si>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</si>
  <si>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</si>
  <si>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</si>
  <si>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</si>
  <si>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</si>
  <si>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</si>
  <si>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</si>
  <si>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</si>
  <si>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</si>
  <si>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</si>
  <si>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</si>
  <si>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</si>
  <si>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</si>
  <si>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</si>
  <si>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</si>
  <si>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</si>
  <si>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</si>
  <si>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</si>
  <si>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</si>
  <si>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</si>
  <si>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</si>
  <si>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</si>
  <si>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</si>
  <si>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</si>
  <si>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</si>
  <si>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</si>
  <si>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</si>
  <si>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</si>
  <si>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</si>
  <si>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</si>
  <si>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</si>
  <si>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</si>
  <si>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</si>
  <si>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</si>
  <si>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</si>
  <si>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</si>
  <si>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</si>
  <si>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</si>
  <si>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</si>
  <si>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</si>
  <si>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</si>
  <si>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</si>
  <si>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</si>
  <si>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</si>
  <si>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</si>
  <si>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</si>
  <si>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</si>
  <si>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</si>
  <si>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</si>
  <si>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</si>
  <si>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</si>
  <si>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</si>
  <si>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</si>
  <si>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</si>
  <si>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</si>
  <si>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</si>
  <si>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</si>
  <si>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</si>
  <si>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</si>
  <si>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</si>
  <si>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</si>
  <si>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</si>
  <si>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</si>
  <si>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</si>
  <si>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</si>
  <si>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</si>
  <si>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</si>
  <si>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</si>
  <si>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</si>
  <si>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</si>
  <si>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</si>
  <si>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</si>
  <si>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</si>
  <si>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</si>
  <si>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</si>
  <si>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</si>
  <si>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</si>
  <si>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</si>
  <si>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</si>
  <si>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</si>
  <si>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</si>
  <si>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</si>
  <si>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</si>
  <si>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</si>
  <si>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</si>
  <si>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</si>
  <si>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</si>
  <si>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</si>
  <si>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</si>
  <si>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</si>
  <si>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</si>
  <si>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</si>
  <si>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</si>
  <si>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</si>
  <si>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</si>
  <si>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</si>
  <si>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</si>
  <si>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</si>
  <si>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</si>
  <si>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</si>
  <si>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</si>
  <si>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</si>
  <si>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</si>
  <si>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</si>
  <si>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</si>
  <si>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</si>
  <si>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</si>
  <si>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</si>
  <si>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</si>
  <si>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</si>
  <si>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</si>
  <si>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</si>
  <si>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</si>
  <si>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</si>
  <si>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</si>
  <si>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</si>
  <si>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</si>
  <si>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</si>
  <si>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</si>
  <si>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</si>
  <si>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</si>
  <si>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</si>
  <si>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</si>
  <si>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</si>
  <si>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</si>
  <si>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</si>
  <si>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</si>
  <si>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</si>
  <si>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</si>
  <si>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</si>
  <si>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</si>
  <si>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</si>
  <si>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</si>
  <si>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</si>
  <si>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</si>
  <si>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</si>
  <si>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</si>
  <si>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</si>
  <si>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</si>
  <si>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</si>
  <si>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</si>
  <si>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</si>
  <si>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</si>
  <si>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</si>
  <si>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</si>
  <si>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</si>
  <si>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</si>
  <si>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</si>
  <si>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</si>
  <si>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</si>
  <si>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</si>
  <si>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</si>
  <si>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</si>
  <si>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</si>
  <si>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</si>
  <si>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</si>
  <si>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</si>
  <si>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</si>
  <si>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</si>
  <si>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</si>
  <si>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</si>
  <si>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</si>
  <si>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</si>
  <si>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</si>
  <si>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</si>
  <si>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</si>
  <si>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</si>
  <si>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</si>
  <si>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</si>
  <si>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</si>
  <si>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</si>
  <si>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</si>
  <si>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</si>
  <si>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</si>
  <si>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</si>
  <si>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</si>
  <si>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</si>
  <si>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</si>
  <si>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</si>
  <si>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</si>
  <si>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</si>
  <si>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</si>
  <si>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</si>
  <si>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</si>
  <si>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</si>
  <si>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</si>
  <si>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</si>
  <si>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</si>
  <si>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</si>
  <si>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</si>
  <si>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</si>
  <si>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</si>
  <si>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</si>
  <si>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</si>
  <si>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</si>
  <si>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</si>
  <si>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</si>
  <si>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</si>
  <si>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</si>
  <si>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</si>
  <si>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</si>
  <si>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</si>
  <si>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</si>
  <si>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</si>
  <si>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</si>
  <si>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</si>
  <si>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</si>
  <si>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</si>
  <si>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</si>
  <si>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</si>
  <si>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</si>
  <si>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</si>
  <si>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</si>
  <si>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</si>
  <si>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</si>
  <si>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</si>
  <si>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</si>
  <si>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</si>
  <si>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</si>
  <si>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</si>
  <si>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</si>
  <si>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</si>
  <si>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</si>
  <si>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</si>
  <si>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</si>
  <si>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</si>
  <si>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</si>
  <si>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</si>
  <si>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</si>
  <si>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</si>
  <si>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</si>
  <si>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</si>
  <si>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</si>
  <si>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</si>
  <si>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</si>
  <si>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</si>
  <si>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</si>
  <si>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</si>
  <si>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</si>
  <si>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</si>
  <si>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</si>
  <si>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</si>
  <si>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</si>
  <si>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</si>
  <si>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</si>
  <si>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</si>
  <si>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</si>
  <si>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</si>
  <si>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</si>
  <si>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</si>
  <si>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</si>
  <si>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</si>
  <si>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</si>
  <si>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</si>
  <si>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</si>
  <si>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</si>
  <si>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</si>
  <si>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</si>
  <si>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</si>
  <si>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</si>
  <si>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</si>
  <si>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</si>
  <si>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</si>
  <si>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</si>
  <si>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</si>
  <si>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</si>
  <si>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</si>
  <si>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</si>
  <si>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</si>
  <si>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</si>
  <si>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</si>
  <si>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</si>
  <si>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</si>
  <si>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</si>
  <si>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</si>
  <si>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</si>
  <si>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</si>
  <si>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</si>
  <si>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</si>
  <si>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</si>
  <si>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</si>
  <si>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</si>
  <si>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</si>
  <si>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</si>
  <si>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</si>
  <si>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</si>
  <si>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</si>
  <si>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</si>
  <si>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</si>
  <si>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</si>
  <si>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</si>
  <si>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</si>
  <si>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</si>
  <si>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</si>
  <si>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</si>
  <si>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</si>
  <si>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</si>
  <si>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</si>
  <si>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</si>
  <si>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</si>
  <si>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</si>
  <si>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</si>
  <si>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</si>
  <si>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</si>
  <si>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</si>
  <si>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</si>
  <si>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</si>
  <si>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</si>
  <si>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</si>
  <si>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</si>
  <si>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</si>
  <si>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</si>
  <si>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</si>
  <si>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</si>
  <si>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</si>
  <si>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</si>
  <si>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</si>
  <si>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</si>
  <si>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</si>
  <si>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</si>
  <si>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</si>
  <si>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</si>
  <si>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</si>
  <si>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</si>
  <si>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</si>
  <si>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</si>
  <si>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</si>
  <si>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</si>
  <si>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</si>
  <si>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</si>
  <si>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</si>
  <si>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</si>
  <si>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</si>
  <si>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</si>
  <si>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</si>
  <si>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</si>
  <si>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</si>
  <si>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</si>
  <si>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</si>
  <si>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</si>
  <si>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</si>
  <si>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</si>
  <si>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</si>
  <si>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</si>
  <si>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</si>
  <si>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</si>
  <si>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</si>
  <si>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</si>
  <si>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</si>
  <si>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</si>
  <si>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</si>
  <si>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</si>
  <si>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</si>
  <si>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</si>
  <si>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</si>
  <si>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</si>
  <si>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</si>
  <si>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</si>
  <si>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</si>
  <si>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</si>
  <si>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</si>
  <si>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</si>
  <si>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</si>
  <si>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</si>
  <si>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</si>
  <si>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</si>
  <si>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</si>
  <si>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</si>
  <si>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</si>
  <si>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</si>
  <si>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</si>
  <si>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</si>
  <si>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</si>
  <si>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</si>
  <si>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</si>
  <si>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</si>
  <si>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</si>
  <si>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</si>
  <si>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</si>
  <si>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</si>
  <si>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</si>
  <si>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</si>
  <si>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</si>
  <si>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</si>
  <si>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</si>
  <si>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</si>
  <si>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</si>
  <si>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</si>
  <si>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</si>
  <si>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</si>
  <si>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</si>
  <si>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</si>
  <si>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</si>
  <si>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</si>
  <si>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</si>
  <si>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</si>
  <si>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</si>
  <si>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</si>
  <si>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</si>
  <si>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</si>
  <si>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</si>
  <si>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</si>
  <si>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</si>
  <si>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</si>
  <si>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</si>
  <si>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</si>
  <si>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</si>
  <si>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</si>
  <si>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</si>
  <si>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</si>
  <si>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</si>
  <si>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</si>
  <si>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</si>
  <si>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</si>
  <si>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</si>
  <si>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</si>
  <si>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</si>
  <si>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</si>
  <si>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</si>
  <si>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</si>
  <si>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</si>
  <si>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</si>
  <si>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</si>
  <si>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</si>
  <si>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</si>
  <si>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</si>
  <si>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</si>
  <si>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</si>
  <si>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</si>
  <si>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</si>
  <si>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</si>
  <si>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</si>
  <si>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</si>
  <si>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</si>
  <si>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</si>
  <si>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</si>
  <si>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</si>
  <si>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</si>
  <si>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</si>
  <si>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</si>
  <si>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</si>
  <si>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</si>
  <si>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</si>
  <si>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</si>
  <si>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</si>
  <si>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</si>
  <si>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</si>
  <si>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</si>
  <si>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</si>
  <si>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</si>
  <si>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</si>
  <si>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</si>
  <si>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</si>
  <si>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</si>
  <si>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</si>
  <si>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</si>
  <si>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</si>
  <si>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</si>
  <si>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</si>
  <si>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</si>
  <si>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</si>
  <si>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</si>
  <si>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</si>
  <si>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</si>
  <si>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</si>
  <si>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</si>
  <si>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</si>
  <si>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</si>
  <si>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</si>
  <si>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</si>
  <si>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</si>
  <si>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</si>
  <si>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</si>
  <si>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</si>
  <si>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</si>
  <si>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</si>
  <si>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</si>
  <si>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</si>
  <si>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</si>
  <si>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</si>
  <si>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</si>
  <si>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</si>
  <si>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</si>
  <si>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</si>
  <si>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</si>
  <si>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</si>
  <si>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</si>
  <si>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</si>
  <si>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</si>
  <si>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</si>
  <si>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</si>
  <si>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</si>
  <si>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</si>
  <si>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</si>
  <si>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</si>
  <si>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</si>
  <si>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</si>
  <si>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</si>
  <si>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</si>
  <si>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</si>
  <si>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</si>
  <si>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</si>
  <si>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</si>
  <si>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</si>
  <si>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</si>
  <si>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</si>
  <si>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</si>
  <si>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</si>
  <si>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</si>
  <si>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</si>
  <si>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</si>
  <si>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</si>
  <si>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</si>
  <si>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</si>
  <si>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</si>
  <si>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</si>
  <si>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</si>
  <si>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</si>
  <si>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</si>
  <si>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</si>
  <si>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</si>
  <si>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</si>
  <si>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</si>
  <si>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</si>
  <si>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</si>
  <si>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</si>
  <si>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</si>
  <si>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</si>
  <si>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</si>
  <si>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</si>
  <si>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</si>
  <si>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</si>
  <si>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</si>
  <si>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</si>
  <si>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</si>
  <si>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</si>
  <si>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</si>
  <si>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</si>
  <si>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</si>
  <si>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</si>
  <si>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</si>
  <si>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</si>
  <si>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</si>
  <si>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</si>
  <si>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</si>
  <si>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</si>
  <si>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</si>
  <si>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</si>
  <si>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</si>
  <si>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</si>
  <si>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</si>
  <si>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</si>
  <si>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</si>
  <si>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</si>
  <si>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</si>
  <si>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</si>
  <si>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</si>
  <si>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</si>
  <si>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</si>
  <si>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</si>
  <si>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</si>
  <si>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</si>
  <si>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</si>
  <si>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</si>
  <si>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</si>
  <si>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</si>
  <si>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</si>
  <si>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</si>
  <si>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</si>
  <si>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</si>
  <si>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</si>
  <si>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</si>
  <si>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</si>
  <si>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</si>
  <si>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</si>
  <si>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</si>
  <si>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</si>
  <si>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</si>
  <si>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</si>
  <si>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</si>
  <si>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</si>
  <si>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</si>
  <si>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</si>
  <si>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</si>
  <si>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</si>
  <si>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</si>
  <si>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</si>
  <si>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</si>
  <si>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</si>
  <si>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</si>
  <si>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</si>
  <si>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</si>
  <si>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</si>
  <si>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</si>
  <si>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</si>
  <si>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</si>
  <si>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</si>
  <si>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</si>
  <si>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</si>
  <si>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</si>
  <si>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</si>
  <si>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</si>
  <si>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</si>
  <si>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</si>
  <si>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</si>
  <si>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</si>
  <si>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</si>
  <si>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</si>
  <si>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</si>
  <si>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</si>
  <si>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</si>
  <si>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</si>
  <si>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</si>
  <si>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</si>
  <si>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</si>
  <si>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</si>
  <si>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</si>
  <si>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</si>
  <si>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</si>
  <si>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</si>
  <si>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</si>
  <si>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</si>
  <si>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</si>
  <si>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</si>
  <si>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</si>
  <si>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</si>
  <si>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</si>
  <si>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</si>
  <si>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</si>
  <si>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</si>
  <si>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</si>
  <si>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</si>
  <si>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</si>
  <si>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</si>
  <si>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</si>
  <si>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</si>
  <si>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</si>
  <si>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</si>
  <si>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</si>
  <si>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</si>
  <si>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</si>
  <si>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</si>
  <si>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</si>
  <si>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</si>
  <si>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</si>
  <si>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</si>
  <si>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</si>
  <si>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</si>
  <si>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</si>
  <si>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</si>
  <si>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</si>
  <si>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</si>
  <si>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</si>
  <si>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</si>
  <si>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</si>
  <si>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</si>
  <si>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</si>
  <si>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</si>
  <si>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</si>
  <si>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</si>
  <si>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</si>
  <si>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</si>
  <si>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</si>
  <si>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</si>
  <si>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</si>
  <si>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</si>
  <si>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</si>
  <si>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</si>
  <si>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</si>
  <si>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</si>
  <si>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</si>
  <si>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</si>
  <si>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</si>
  <si>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</si>
  <si>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</si>
  <si>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</si>
  <si>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</si>
  <si>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</si>
  <si>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</si>
  <si>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</si>
  <si>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</si>
  <si>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</si>
  <si>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</si>
  <si>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</si>
  <si>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</si>
  <si>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</si>
  <si>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</si>
  <si>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</si>
  <si>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</si>
  <si>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</si>
  <si>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</si>
  <si>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</si>
  <si>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</si>
  <si>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</si>
  <si>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</si>
  <si>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</si>
  <si>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</si>
  <si>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</si>
  <si>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</si>
  <si>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</si>
  <si>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</si>
  <si>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</si>
  <si>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</si>
  <si>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</si>
  <si>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</si>
  <si>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</si>
  <si>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</si>
  <si>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</si>
  <si>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</si>
  <si>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</si>
  <si>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</si>
  <si>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</si>
  <si>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</si>
  <si>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</si>
  <si>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</si>
  <si>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</si>
  <si>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</si>
  <si>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</si>
  <si>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</si>
  <si>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</si>
  <si>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</si>
  <si>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</si>
  <si>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</si>
  <si>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</si>
  <si>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</si>
  <si>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</si>
  <si>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</si>
  <si>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</si>
  <si>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</si>
  <si>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</si>
  <si>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</si>
  <si>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</si>
  <si>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</si>
  <si>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</si>
  <si>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</si>
  <si>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</si>
  <si>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</si>
  <si>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</si>
  <si>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</si>
  <si>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</si>
  <si>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</si>
  <si>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</si>
  <si>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</si>
  <si>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</si>
  <si>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</si>
  <si>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</si>
  <si>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</si>
  <si>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</si>
  <si>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</si>
  <si>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</si>
  <si>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</si>
  <si>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</si>
  <si>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</si>
  <si>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</si>
  <si>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</si>
  <si>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</si>
  <si>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</si>
  <si>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</si>
  <si>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</si>
  <si>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</si>
  <si>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</si>
  <si>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</si>
  <si>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</si>
  <si>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</si>
  <si>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</si>
  <si>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</si>
  <si>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</si>
  <si>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</si>
  <si>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</si>
  <si>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</si>
  <si>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</si>
  <si>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</si>
  <si>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</si>
  <si>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</si>
  <si>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</si>
  <si>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</si>
  <si>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</si>
  <si>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</si>
  <si>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</si>
  <si>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</si>
  <si>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</si>
  <si>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</si>
  <si>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</si>
  <si>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</si>
  <si>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</si>
  <si>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</si>
  <si>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</si>
  <si>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</si>
  <si>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</si>
  <si>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</si>
  <si>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</si>
  <si>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</si>
  <si>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</si>
  <si>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</si>
  <si>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</si>
  <si>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</si>
  <si>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</si>
  <si>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</si>
  <si>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</si>
  <si>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</si>
  <si>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</si>
  <si>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</si>
  <si>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</si>
  <si>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</si>
  <si>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</si>
  <si>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</si>
  <si>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</si>
  <si>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</si>
  <si>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</si>
  <si>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</si>
  <si>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</si>
  <si>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</si>
  <si>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</si>
  <si>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</si>
  <si>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</si>
  <si>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</si>
  <si>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</si>
  <si>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</si>
  <si>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</si>
  <si>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</si>
  <si>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</si>
  <si>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</si>
  <si>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</si>
  <si>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</si>
  <si>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</si>
  <si>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</si>
  <si>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</si>
  <si>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</si>
  <si>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</si>
  <si>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</si>
  <si>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</si>
  <si>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</si>
  <si>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</si>
  <si>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</si>
  <si>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</si>
  <si>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</si>
  <si>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</si>
  <si>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</si>
  <si>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</si>
  <si>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</si>
  <si>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</si>
  <si>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</si>
  <si>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</si>
  <si>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</si>
  <si>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</si>
  <si>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</si>
  <si>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</si>
  <si>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</si>
  <si>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</si>
  <si>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</si>
  <si>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</si>
  <si>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</si>
  <si>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</si>
  <si>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</si>
  <si>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</si>
  <si>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</si>
  <si>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</si>
  <si>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</si>
  <si>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</si>
  <si>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</si>
  <si>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</si>
  <si>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</si>
  <si>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</si>
  <si>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</si>
  <si>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</si>
  <si>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</si>
  <si>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</si>
  <si>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</si>
  <si>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</si>
  <si>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</si>
  <si>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</si>
  <si>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</si>
  <si>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</si>
  <si>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</si>
  <si>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</si>
  <si>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</si>
  <si>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</si>
  <si>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</si>
  <si>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</si>
  <si>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</si>
  <si>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</si>
  <si>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</si>
  <si>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</si>
  <si>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</si>
  <si>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</si>
  <si>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</si>
  <si>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</si>
  <si>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</si>
  <si>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</si>
  <si>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</si>
  <si>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</si>
  <si>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</si>
  <si>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</si>
  <si>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</si>
  <si>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</si>
  <si>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</si>
  <si>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</si>
  <si>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</si>
  <si>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</si>
  <si>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</si>
  <si>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</si>
  <si>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</si>
  <si>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</si>
  <si>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</si>
  <si>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</si>
  <si>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</si>
  <si>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</si>
  <si>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</si>
  <si>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</si>
  <si>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</si>
  <si>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</si>
  <si>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</si>
  <si>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</si>
  <si>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</si>
  <si>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</si>
  <si>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</si>
  <si>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</si>
  <si>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</si>
  <si>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</si>
  <si>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</si>
  <si>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</si>
  <si>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</si>
  <si>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</si>
  <si>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</si>
  <si>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</si>
  <si>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</si>
  <si>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</si>
  <si>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</si>
  <si>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</si>
  <si>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</si>
  <si>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</si>
  <si>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</si>
  <si>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</si>
  <si>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</si>
  <si>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</si>
  <si>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</si>
  <si>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</si>
  <si>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</si>
  <si>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</si>
  <si>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</si>
  <si>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</si>
  <si>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</si>
  <si>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</si>
  <si>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</si>
  <si>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</si>
  <si>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</si>
  <si>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</si>
  <si>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</si>
  <si>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</si>
  <si>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</si>
  <si>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</si>
  <si>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</si>
  <si>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</si>
  <si>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</si>
  <si>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</si>
  <si>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</si>
  <si>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</si>
  <si>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</si>
  <si>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</si>
  <si>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</si>
  <si>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</si>
  <si>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</si>
  <si>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</si>
  <si>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</si>
  <si>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</si>
  <si>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</si>
  <si>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</si>
  <si>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</si>
  <si>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</si>
  <si>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</si>
  <si>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</si>
  <si>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</si>
  <si>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</si>
  <si>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</si>
  <si>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</si>
  <si>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</si>
  <si>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</si>
  <si>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</si>
  <si>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</si>
  <si>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</si>
  <si>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</si>
  <si>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</si>
  <si>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</si>
  <si>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</si>
  <si>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</si>
  <si>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</si>
  <si>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</si>
  <si>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</si>
  <si>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</si>
  <si>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</si>
  <si>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</si>
  <si>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</si>
  <si>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</si>
  <si>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</si>
  <si>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</si>
  <si>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</si>
  <si>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</si>
  <si>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</si>
  <si>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</si>
  <si>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</si>
  <si>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</si>
  <si>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</si>
  <si>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</si>
  <si>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</si>
  <si>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</si>
  <si>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</si>
  <si>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</si>
  <si>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</si>
  <si>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</si>
  <si>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</si>
  <si>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</si>
  <si>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</si>
  <si>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</si>
  <si>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</si>
  <si>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</si>
  <si>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</si>
  <si>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</si>
  <si>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</si>
  <si>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</si>
  <si>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</si>
  <si>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</si>
  <si>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</si>
  <si>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</si>
  <si>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</si>
  <si>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</si>
  <si>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</si>
  <si>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</si>
  <si>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</si>
  <si>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</si>
  <si>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</si>
  <si>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</si>
  <si>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</si>
  <si>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</si>
  <si>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</si>
  <si>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</si>
  <si>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</si>
  <si>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</si>
  <si>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</si>
  <si>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</si>
  <si>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</si>
  <si>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</si>
  <si>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</si>
  <si>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</si>
  <si>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</si>
  <si>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</si>
  <si>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</si>
  <si>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</si>
  <si>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</si>
  <si>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</si>
  <si>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</si>
  <si>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</si>
  <si>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</si>
  <si>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</si>
  <si>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</si>
  <si>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</si>
  <si>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</si>
  <si>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</si>
  <si>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</si>
  <si>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</si>
  <si>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</si>
  <si>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</si>
  <si>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</si>
  <si>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</si>
  <si>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</si>
  <si>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</si>
  <si>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</si>
  <si>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</si>
  <si>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</si>
  <si>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</si>
  <si>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</si>
  <si>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</si>
  <si>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</si>
  <si>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</si>
  <si>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</si>
  <si>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</si>
  <si>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</si>
  <si>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</si>
  <si>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</si>
  <si>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</si>
  <si>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</si>
  <si>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</si>
  <si>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</si>
  <si>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</si>
  <si>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</si>
  <si>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</si>
  <si>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</si>
  <si>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</si>
  <si>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</si>
  <si>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</si>
  <si>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</si>
  <si>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</si>
  <si>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</si>
  <si>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</si>
  <si>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</si>
  <si>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</si>
  <si>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</si>
  <si>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</si>
  <si>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</si>
  <si>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</si>
  <si>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</si>
  <si>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</si>
  <si>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</si>
  <si>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</si>
  <si>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</si>
  <si>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</si>
  <si>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</si>
  <si>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</si>
  <si>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</si>
  <si>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</si>
  <si>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</si>
  <si>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</si>
  <si>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</si>
  <si>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</si>
  <si>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</si>
  <si>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</si>
  <si>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</si>
  <si>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</si>
  <si>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</si>
  <si>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</si>
  <si>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</si>
  <si>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</si>
  <si>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</si>
  <si>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</si>
  <si>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</si>
  <si>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</si>
  <si>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</si>
  <si>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</si>
  <si>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</si>
  <si>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</si>
  <si>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</si>
  <si>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</si>
  <si>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</si>
  <si>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</si>
  <si>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</si>
  <si>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</si>
  <si>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</si>
  <si>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</si>
  <si>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</si>
  <si>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</si>
  <si>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</si>
  <si>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</si>
  <si>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</si>
  <si>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</si>
  <si>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</si>
  <si>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</si>
  <si>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</si>
  <si>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</si>
  <si>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</si>
  <si>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</si>
  <si>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</si>
  <si>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</si>
  <si>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</si>
  <si>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</si>
  <si>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</si>
  <si>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</si>
  <si>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</si>
  <si>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</si>
  <si>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</si>
  <si>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</si>
  <si>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</si>
  <si>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</si>
  <si>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</si>
  <si>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</si>
  <si>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</si>
  <si>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</si>
  <si>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</si>
  <si>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</si>
  <si>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</si>
  <si>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</si>
  <si>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</si>
  <si>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</si>
  <si>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</si>
  <si>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</si>
  <si>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</si>
  <si>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</si>
  <si>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</si>
  <si>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</si>
  <si>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</si>
  <si>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</si>
  <si>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</si>
  <si>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</si>
  <si>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</si>
  <si>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</si>
  <si>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</si>
  <si>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</si>
  <si>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</si>
  <si>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</si>
  <si>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</si>
  <si>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</si>
  <si>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</si>
  <si>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</si>
  <si>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</si>
  <si>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</si>
  <si>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</si>
  <si>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</si>
  <si>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</si>
  <si>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</si>
  <si>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</si>
  <si>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</si>
  <si>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</si>
  <si>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</si>
  <si>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</si>
  <si>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</si>
  <si>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</si>
  <si>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</si>
  <si>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</si>
  <si>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</si>
  <si>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</si>
  <si>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</si>
  <si>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</si>
  <si>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</si>
  <si>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</si>
  <si>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</si>
  <si>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</si>
  <si>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</si>
  <si>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</si>
  <si>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</si>
  <si>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</si>
  <si>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</si>
  <si>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</si>
  <si>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</si>
  <si>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</si>
  <si>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</si>
  <si>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</si>
  <si>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</si>
  <si>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</si>
  <si>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</si>
  <si>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</si>
  <si>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</si>
  <si>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</si>
  <si>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</si>
  <si>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</si>
  <si>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</si>
  <si>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</si>
  <si>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</si>
  <si>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</si>
  <si>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</si>
  <si>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</si>
  <si>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</si>
  <si>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</si>
  <si>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</si>
  <si>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</si>
  <si>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</si>
  <si>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</si>
  <si>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</si>
  <si>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</si>
  <si>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</si>
  <si>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</si>
  <si>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</si>
  <si>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</si>
  <si>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</si>
  <si>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</si>
  <si>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</si>
  <si>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</si>
  <si>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</si>
  <si>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</si>
  <si>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</si>
  <si>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</si>
  <si>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</si>
  <si>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</si>
  <si>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</si>
  <si>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</si>
  <si>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</si>
  <si>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</si>
  <si>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</si>
  <si>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</si>
  <si>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</si>
  <si>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</si>
  <si>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</si>
  <si>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</si>
  <si>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</si>
  <si>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</si>
  <si>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</si>
  <si>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</si>
  <si>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</si>
  <si>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</si>
  <si>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</si>
  <si>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</si>
  <si>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</si>
  <si>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</si>
  <si>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</si>
  <si>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</si>
  <si>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</si>
  <si>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</si>
  <si>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</si>
  <si>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</si>
  <si>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</si>
  <si>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</si>
  <si>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</si>
  <si>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</si>
  <si>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</si>
  <si>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</si>
  <si>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</si>
  <si>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</si>
  <si>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</si>
  <si>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</si>
  <si>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</si>
  <si>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</si>
  <si>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</si>
  <si>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</si>
  <si>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</si>
  <si>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</si>
  <si>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</si>
  <si>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</si>
  <si>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</si>
  <si>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</si>
  <si>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</si>
  <si>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</si>
  <si>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</si>
  <si>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</si>
  <si>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</si>
  <si>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</si>
  <si>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</si>
  <si>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</si>
  <si>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</si>
  <si>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</si>
  <si>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</si>
  <si>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</si>
  <si>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</si>
  <si>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</si>
  <si>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</si>
  <si>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</si>
  <si>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</si>
  <si>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</si>
  <si>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</si>
  <si>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</si>
  <si>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</si>
  <si>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</si>
  <si>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</si>
  <si>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</si>
  <si>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</si>
  <si>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</si>
  <si>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</si>
  <si>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</si>
  <si>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</si>
  <si>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</si>
  <si>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</si>
  <si>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</si>
  <si>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</si>
  <si>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</si>
  <si>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</si>
  <si>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</si>
  <si>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</si>
  <si>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</si>
  <si>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</si>
  <si>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</si>
  <si>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</si>
  <si>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</si>
  <si>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</si>
  <si>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</si>
  <si>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</si>
  <si>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</si>
  <si>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</si>
  <si>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</si>
  <si>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</si>
  <si>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</si>
  <si>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</si>
  <si>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</si>
  <si>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</si>
  <si>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</si>
  <si>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</si>
  <si>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</si>
  <si>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</si>
  <si>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</si>
  <si>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</si>
  <si>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</si>
  <si>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</si>
  <si>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</si>
  <si>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</si>
  <si>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</si>
  <si>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</si>
  <si>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</si>
  <si>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</si>
  <si>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</si>
  <si>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</si>
  <si>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</si>
  <si>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</si>
  <si>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</si>
  <si>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</si>
  <si>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</si>
  <si>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</si>
  <si>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</si>
  <si>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</si>
  <si>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</si>
  <si>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</si>
  <si>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</si>
  <si>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</si>
  <si>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</si>
  <si>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</si>
  <si>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</si>
  <si>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</si>
  <si>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</si>
  <si>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</si>
  <si>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</si>
  <si>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</si>
  <si>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</si>
  <si>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</si>
  <si>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</si>
  <si>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</si>
  <si>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</si>
  <si>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</si>
  <si>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</si>
  <si>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</si>
  <si>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</si>
  <si>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</si>
  <si>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</si>
  <si>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</si>
  <si>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</si>
  <si>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</si>
  <si>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</si>
  <si>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</si>
  <si>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</si>
  <si>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</si>
  <si>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</si>
  <si>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</si>
  <si>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</si>
  <si>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</si>
  <si>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</si>
  <si>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</si>
  <si>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</si>
  <si>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</si>
  <si>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</si>
  <si>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</si>
  <si>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</si>
  <si>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</si>
  <si>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</si>
  <si>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</si>
  <si>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</si>
  <si>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</si>
  <si>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</si>
  <si>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</si>
  <si>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</si>
  <si>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</si>
  <si>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</si>
  <si>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</si>
  <si>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</si>
  <si>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</si>
  <si>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</si>
  <si>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</si>
  <si>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</si>
  <si>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</si>
  <si>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</si>
  <si>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</si>
  <si>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</si>
  <si>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</si>
  <si>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</si>
  <si>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</si>
  <si>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</si>
  <si>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</si>
  <si>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</si>
  <si>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</si>
  <si>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</si>
  <si>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</si>
  <si>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</si>
  <si>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</si>
  <si>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</si>
  <si>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</si>
  <si>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</si>
  <si>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</si>
  <si>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</si>
  <si>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</si>
  <si>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</si>
  <si>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</si>
  <si>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</si>
  <si>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</si>
  <si>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</si>
  <si>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</si>
  <si>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</si>
  <si>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</si>
  <si>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</si>
  <si>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</si>
  <si>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</si>
  <si>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</si>
  <si>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</si>
  <si>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</si>
  <si>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</si>
  <si>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</si>
  <si>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</si>
  <si>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</si>
  <si>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</si>
  <si>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</si>
  <si>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</si>
  <si>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</si>
  <si>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</si>
  <si>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</si>
  <si>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</si>
  <si>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</si>
  <si>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</si>
  <si>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</si>
  <si>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</si>
  <si>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</si>
  <si>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</si>
  <si>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</si>
  <si>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</si>
  <si>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</si>
  <si>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</si>
  <si>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</si>
  <si>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</si>
  <si>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</si>
  <si>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</si>
  <si>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</si>
  <si>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</si>
  <si>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</si>
  <si>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</si>
  <si>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</si>
  <si>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</si>
  <si>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</si>
  <si>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</si>
  <si>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</si>
  <si>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</si>
  <si>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</si>
  <si>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</si>
  <si>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</si>
  <si>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</si>
  <si>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</si>
  <si>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</si>
  <si>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</si>
  <si>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</si>
  <si>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</si>
  <si>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</si>
  <si>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</si>
  <si>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</si>
  <si>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</si>
  <si>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</si>
  <si>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</si>
  <si>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</si>
  <si>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</si>
  <si>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</si>
  <si>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</si>
  <si>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</si>
  <si>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</si>
  <si>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</si>
  <si>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</si>
  <si>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</si>
  <si>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</si>
  <si>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</si>
  <si>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</si>
  <si>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</si>
  <si>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</si>
  <si>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</si>
  <si>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</si>
  <si>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</si>
  <si>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</si>
  <si>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</si>
  <si>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</si>
  <si>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</si>
  <si>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</si>
  <si>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</si>
  <si>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</si>
  <si>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</si>
  <si>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</si>
  <si>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</si>
  <si>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</si>
  <si>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</si>
  <si>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</si>
  <si>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</si>
  <si>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</si>
  <si>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</si>
  <si>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</si>
  <si>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</si>
  <si>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</si>
  <si>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</si>
  <si>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</si>
  <si>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</si>
  <si>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</si>
  <si>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</si>
  <si>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</si>
  <si>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</si>
  <si>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</si>
  <si>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</si>
  <si>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</si>
  <si>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</si>
  <si>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</si>
  <si>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</si>
  <si>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</si>
  <si>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</si>
  <si>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</si>
  <si>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</si>
  <si>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</si>
  <si>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</si>
  <si>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</si>
  <si>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</si>
  <si>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</si>
  <si>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</si>
  <si>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</si>
  <si>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</si>
  <si>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</si>
  <si>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</si>
  <si>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</si>
  <si>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</si>
  <si>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</si>
  <si>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</si>
  <si>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</si>
  <si>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</si>
  <si>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</si>
  <si>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</si>
  <si>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</si>
  <si>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</si>
  <si>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</si>
  <si>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</si>
  <si>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</si>
  <si>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</si>
  <si>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</si>
  <si>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</si>
  <si>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</si>
  <si>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</si>
  <si>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</si>
  <si>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</si>
  <si>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</si>
  <si>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</si>
  <si>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</si>
  <si>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</si>
  <si>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</si>
  <si>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</si>
  <si>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</si>
  <si>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</si>
  <si>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</si>
  <si>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</si>
  <si>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</si>
  <si>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</si>
  <si>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</si>
  <si>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</si>
  <si>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</si>
  <si>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</si>
  <si>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</si>
  <si>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</si>
  <si>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</si>
  <si>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</si>
  <si>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</si>
  <si>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</si>
  <si>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</si>
  <si>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</si>
  <si>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</si>
  <si>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</si>
  <si>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</si>
  <si>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</si>
  <si>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</si>
  <si>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</si>
  <si>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</si>
  <si>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</si>
  <si>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</si>
  <si>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</si>
  <si>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</si>
  <si>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</si>
  <si>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</si>
  <si>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</si>
  <si>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</si>
  <si>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</si>
  <si>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</si>
  <si>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</si>
  <si>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</si>
  <si>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</si>
  <si>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</si>
  <si>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</si>
  <si>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</si>
  <si>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</si>
  <si>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</si>
  <si>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</si>
  <si>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</si>
  <si>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</si>
  <si>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</si>
  <si>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</si>
  <si>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</si>
  <si>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</si>
  <si>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</si>
  <si>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</si>
  <si>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</si>
  <si>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</si>
  <si>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</si>
  <si>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</si>
  <si>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</si>
  <si>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</si>
  <si>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</si>
  <si>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</si>
  <si>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</si>
  <si>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</si>
  <si>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</si>
  <si>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</si>
  <si>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</si>
  <si>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</si>
  <si>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</si>
  <si>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</si>
  <si>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</si>
  <si>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</si>
  <si>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</si>
  <si>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</si>
  <si>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</si>
  <si>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</si>
  <si>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</si>
  <si>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</si>
  <si>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</si>
  <si>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</si>
  <si>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</si>
  <si>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</si>
  <si>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</si>
  <si>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</si>
  <si>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</si>
  <si>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</si>
  <si>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</si>
  <si>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</si>
  <si>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</si>
  <si>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</si>
  <si>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</si>
  <si>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</si>
  <si>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</si>
  <si>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</si>
  <si>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</si>
  <si>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</si>
  <si>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</si>
  <si>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</si>
  <si>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</si>
  <si>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</si>
  <si>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</si>
  <si>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</si>
  <si>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</si>
  <si>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</si>
  <si>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</si>
  <si>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</si>
  <si>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</si>
  <si>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</si>
  <si>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</si>
  <si>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</si>
  <si>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</si>
  <si>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</si>
  <si>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</si>
  <si>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</si>
  <si>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</si>
  <si>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</si>
  <si>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</si>
  <si>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</si>
  <si>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</si>
  <si>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</si>
  <si>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</si>
  <si>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</si>
  <si>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</si>
  <si>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</si>
  <si>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</si>
  <si>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</si>
  <si>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</si>
  <si>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</si>
  <si>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</si>
  <si>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</si>
  <si>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</si>
  <si>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</si>
  <si>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</si>
  <si>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</si>
  <si>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</si>
  <si>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</si>
  <si>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</si>
  <si>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</si>
  <si>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</si>
  <si>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</si>
  <si>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</si>
  <si>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</si>
  <si>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</si>
  <si>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</si>
  <si>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</si>
  <si>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</si>
  <si>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</si>
  <si>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</si>
  <si>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</si>
  <si>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</si>
  <si>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</si>
  <si>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</si>
  <si>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</si>
  <si>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</si>
  <si>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</si>
  <si>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</si>
  <si>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</si>
  <si>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</si>
  <si>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</si>
  <si>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</si>
  <si>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</si>
  <si>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</si>
  <si>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</si>
  <si>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</si>
  <si>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</si>
  <si>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</si>
  <si>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</si>
  <si>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</si>
  <si>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</si>
  <si>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</si>
  <si>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</si>
  <si>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</si>
  <si>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</si>
  <si>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</si>
  <si>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</si>
  <si>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</si>
  <si>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</si>
  <si>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</si>
  <si>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</si>
  <si>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</si>
  <si>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</si>
  <si>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</si>
  <si>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</si>
  <si>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</si>
  <si>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</si>
  <si>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</si>
  <si>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</si>
  <si>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</si>
  <si>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</si>
  <si>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</si>
  <si>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</si>
  <si>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</si>
  <si>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</si>
  <si>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</si>
  <si>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</si>
  <si>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</si>
  <si>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</si>
  <si>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</si>
  <si>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</si>
  <si>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</si>
  <si>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</si>
  <si>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</si>
  <si>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</si>
  <si>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</si>
  <si>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</si>
  <si>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</si>
  <si>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</si>
  <si>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</si>
  <si>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</si>
  <si>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</si>
  <si>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</si>
  <si>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</si>
  <si>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</si>
  <si>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</si>
  <si>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</si>
  <si>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</si>
  <si>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</si>
  <si>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</si>
  <si>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</si>
  <si>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</si>
  <si>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</si>
  <si>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</si>
  <si>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</si>
  <si>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</si>
  <si>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</si>
  <si>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</si>
  <si>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</si>
  <si>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</si>
  <si>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</si>
  <si>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</si>
  <si>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</si>
  <si>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</si>
  <si>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</si>
  <si>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</si>
  <si>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</si>
  <si>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</si>
  <si>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</si>
  <si>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</si>
  <si>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</si>
  <si>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</si>
  <si>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</si>
  <si>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</si>
  <si>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</si>
  <si>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</si>
  <si>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</si>
  <si>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</si>
  <si>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</si>
  <si>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</si>
  <si>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</si>
  <si>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</si>
  <si>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</si>
  <si>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</si>
  <si>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</si>
  <si>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</si>
  <si>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</si>
  <si>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</si>
  <si>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</si>
  <si>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</si>
  <si>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</si>
  <si>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</si>
  <si>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</si>
  <si>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</si>
  <si>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</si>
  <si>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</si>
  <si>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</si>
  <si>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</si>
  <si>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</si>
  <si>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</si>
  <si>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</si>
  <si>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</si>
  <si>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</si>
  <si>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</si>
  <si>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</si>
  <si>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</si>
  <si>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</si>
  <si>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</si>
  <si>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</si>
  <si>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</si>
  <si>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</si>
  <si>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</si>
  <si>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</si>
  <si>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</si>
  <si>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</si>
  <si>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</si>
  <si>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</si>
  <si>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</si>
  <si>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</si>
  <si>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</si>
  <si>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</si>
  <si>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</si>
  <si>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</si>
  <si>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</si>
  <si>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</si>
  <si>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</si>
  <si>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</si>
  <si>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</si>
  <si>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</si>
  <si>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</si>
  <si>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</si>
  <si>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</si>
  <si>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</si>
  <si>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</si>
  <si>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</si>
  <si>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</si>
  <si>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</si>
  <si>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</si>
  <si>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</si>
  <si>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</si>
  <si>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</si>
  <si>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</si>
  <si>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</si>
  <si>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</si>
  <si>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</si>
  <si>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</si>
  <si>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</si>
  <si>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</si>
  <si>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</si>
  <si>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</si>
  <si>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</si>
  <si>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</si>
  <si>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</si>
  <si>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</si>
  <si>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</si>
  <si>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</si>
  <si>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</si>
  <si>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</si>
  <si>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</si>
  <si>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</si>
  <si>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</si>
  <si>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</si>
  <si>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</si>
  <si>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</si>
  <si>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</si>
  <si>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</si>
  <si>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</si>
  <si>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</si>
  <si>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</si>
  <si>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</si>
  <si>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</si>
  <si>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</si>
  <si>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</si>
  <si>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</si>
  <si>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</si>
  <si>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</si>
  <si>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</si>
  <si>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</si>
  <si>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</si>
  <si>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</si>
  <si>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</si>
  <si>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</si>
  <si>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</si>
  <si>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</si>
  <si>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</si>
  <si>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</si>
  <si>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</si>
  <si>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</si>
  <si>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</si>
  <si>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</si>
  <si>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</si>
  <si>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</si>
  <si>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</si>
  <si>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</si>
  <si>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</si>
  <si>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</si>
  <si>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</si>
  <si>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</si>
  <si>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</si>
  <si>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</si>
  <si>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</si>
  <si>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</si>
  <si>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</si>
  <si>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</si>
  <si>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</si>
  <si>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</si>
  <si>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</si>
  <si>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</si>
  <si>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</si>
  <si>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</si>
  <si>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</si>
  <si>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</si>
  <si>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</si>
  <si>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</si>
  <si>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</si>
  <si>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</si>
  <si>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</si>
  <si>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</si>
  <si>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</si>
  <si>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</si>
  <si>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</si>
  <si>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</si>
  <si>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</si>
  <si>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</si>
  <si>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</si>
  <si>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</si>
  <si>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</si>
  <si>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</si>
  <si>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</si>
  <si>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</si>
  <si>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</si>
  <si>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</si>
  <si>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</si>
  <si>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</si>
  <si>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</si>
  <si>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</si>
  <si>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</si>
  <si>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</si>
  <si>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</si>
  <si>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</si>
  <si>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</si>
  <si>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</si>
  <si>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</si>
  <si>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</si>
  <si>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</si>
  <si>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</si>
  <si>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</si>
  <si>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</si>
  <si>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</si>
  <si>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</si>
  <si>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</si>
  <si>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</si>
  <si>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</si>
  <si>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</si>
  <si>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</si>
  <si>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</si>
  <si>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</si>
  <si>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</si>
  <si>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</si>
  <si>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</si>
  <si>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</si>
  <si>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</si>
  <si>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</si>
  <si>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</si>
  <si>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</si>
  <si>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</si>
  <si>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</si>
  <si>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</si>
  <si>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</si>
  <si>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</si>
  <si>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</si>
  <si>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</si>
  <si>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</si>
  <si>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</si>
  <si>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</si>
  <si>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</si>
  <si>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</si>
  <si>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</si>
  <si>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</si>
  <si>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</si>
  <si>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</si>
  <si>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</si>
  <si>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</si>
  <si>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</si>
  <si>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</si>
  <si>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</si>
  <si>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</si>
  <si>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</si>
  <si>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</si>
  <si>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</si>
  <si>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</si>
  <si>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</si>
  <si>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</si>
  <si>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</si>
  <si>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</si>
  <si>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</si>
  <si>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</si>
  <si>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</si>
  <si>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</si>
  <si>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</si>
  <si>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</si>
  <si>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</si>
  <si>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</si>
  <si>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</si>
  <si>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</si>
  <si>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</si>
  <si>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</si>
  <si>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</si>
  <si>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</si>
  <si>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</si>
  <si>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</si>
  <si>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</si>
  <si>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</si>
  <si>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</si>
  <si>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</si>
  <si>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</si>
  <si>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</si>
  <si>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</si>
  <si>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</si>
  <si>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</si>
  <si>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</si>
  <si>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</si>
  <si>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</si>
  <si>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</si>
  <si>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</si>
  <si>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</si>
  <si>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</si>
  <si>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</si>
  <si>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</si>
  <si>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</si>
  <si>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</si>
  <si>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</si>
  <si>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</si>
  <si>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</si>
  <si>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</si>
  <si>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</si>
  <si>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</si>
  <si>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</si>
  <si>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</si>
  <si>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</si>
  <si>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</si>
  <si>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</si>
  <si>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</si>
  <si>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</si>
  <si>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</si>
  <si>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</si>
  <si>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</si>
  <si>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</si>
  <si>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</si>
  <si>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</si>
  <si>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</si>
  <si>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</si>
  <si>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</si>
  <si>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</si>
  <si>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</si>
  <si>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</si>
  <si>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</si>
  <si>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</si>
  <si>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</si>
  <si>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</si>
  <si>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</si>
  <si>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</si>
  <si>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</si>
  <si>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</si>
  <si>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</si>
  <si>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</si>
  <si>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</si>
  <si>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</si>
  <si>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</si>
  <si>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</si>
  <si>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</si>
  <si>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</si>
  <si>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</si>
  <si>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</si>
  <si>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</si>
  <si>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</si>
  <si>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</si>
  <si>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</si>
  <si>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</si>
  <si>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</si>
  <si>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</si>
  <si>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</si>
  <si>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</si>
  <si>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</si>
  <si>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</si>
  <si>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</si>
  <si>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</si>
  <si>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</si>
  <si>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</si>
  <si>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</si>
  <si>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</si>
  <si>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</si>
  <si>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</si>
  <si>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</si>
  <si>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</si>
  <si>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</si>
  <si>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</si>
  <si>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</si>
  <si>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</si>
  <si>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</si>
  <si>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</si>
  <si>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</si>
  <si>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</si>
  <si>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</si>
  <si>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</si>
  <si>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</si>
  <si>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</si>
  <si>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</si>
  <si>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</si>
  <si>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</si>
  <si>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</si>
  <si>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</si>
  <si>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</si>
  <si>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</si>
  <si>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</si>
  <si>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</si>
  <si>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</si>
  <si>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</si>
  <si>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</si>
  <si>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</si>
  <si>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</si>
  <si>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</si>
  <si>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</si>
  <si>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</si>
  <si>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</si>
  <si>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</si>
  <si>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</si>
  <si>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</si>
  <si>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</si>
  <si>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</si>
  <si>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</si>
  <si>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</si>
  <si>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</si>
  <si>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</si>
  <si>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</si>
  <si>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</si>
  <si>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</si>
  <si>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</si>
  <si>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</si>
  <si>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</si>
  <si>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</si>
  <si>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</si>
  <si>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</si>
  <si>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</si>
  <si>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</si>
  <si>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</si>
  <si>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</si>
  <si>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</si>
  <si>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</si>
  <si>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</si>
  <si>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</si>
  <si>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</si>
  <si>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</si>
  <si>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</si>
  <si>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</si>
  <si>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</si>
  <si>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</si>
  <si>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</si>
  <si>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</si>
  <si>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</si>
  <si>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</si>
  <si>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</si>
  <si>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</si>
  <si>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</si>
  <si>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</si>
  <si>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</si>
  <si>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</si>
  <si>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</si>
  <si>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</si>
  <si>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</si>
  <si>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</si>
  <si>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</si>
  <si>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</si>
  <si>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</si>
  <si>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</si>
  <si>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</si>
  <si>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</si>
  <si>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</si>
  <si>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</si>
  <si>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</si>
  <si>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</si>
  <si>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</si>
  <si>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</si>
  <si>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</si>
  <si>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</si>
  <si>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</si>
  <si>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</si>
  <si>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</si>
  <si>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</si>
  <si>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</si>
  <si>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</si>
  <si>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</si>
  <si>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</si>
  <si>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</si>
  <si>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</si>
  <si>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</si>
  <si>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</si>
  <si>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</si>
  <si>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</si>
  <si>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</si>
  <si>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</si>
  <si>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</si>
  <si>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</si>
  <si>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</si>
  <si>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</si>
  <si>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</si>
  <si>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</si>
  <si>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</si>
  <si>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</si>
  <si>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</si>
  <si>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</si>
  <si>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</si>
  <si>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</si>
  <si>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</si>
  <si>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</si>
  <si>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</si>
  <si>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</si>
  <si>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</si>
  <si>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</si>
  <si>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</si>
  <si>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</si>
  <si>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</si>
  <si>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</si>
  <si>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</si>
  <si>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</si>
  <si>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</si>
  <si>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</si>
  <si>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</si>
  <si>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</si>
  <si>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</si>
  <si>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</si>
  <si>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</si>
  <si>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</si>
  <si>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</si>
  <si>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</si>
  <si>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</si>
  <si>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</si>
  <si>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</si>
  <si>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</si>
  <si>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</si>
  <si>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</si>
  <si>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</si>
  <si>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</si>
  <si>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</si>
  <si>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</si>
  <si>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</si>
  <si>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</si>
  <si>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</si>
  <si>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</si>
  <si>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</si>
  <si>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</si>
  <si>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</si>
  <si>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</si>
  <si>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</si>
  <si>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</si>
  <si>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</si>
  <si>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</si>
  <si>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</si>
  <si>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</si>
  <si>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</si>
  <si>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</si>
  <si>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</si>
  <si>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</si>
  <si>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</si>
  <si>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</si>
  <si>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</si>
  <si>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</si>
  <si>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</si>
  <si>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</si>
  <si>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</si>
  <si>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</si>
  <si>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</si>
  <si>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</si>
  <si>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</si>
  <si>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</si>
  <si>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</si>
  <si>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</si>
  <si>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</si>
  <si>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</si>
  <si>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</si>
  <si>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</si>
  <si>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</si>
  <si>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</si>
  <si>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</si>
  <si>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</si>
  <si>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</si>
  <si>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</si>
  <si>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</si>
  <si>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</si>
  <si>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</si>
  <si>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</si>
  <si>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</si>
  <si>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</si>
  <si>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</si>
  <si>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</si>
  <si>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</si>
  <si>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</si>
  <si>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</si>
  <si>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</si>
  <si>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</si>
  <si>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</si>
  <si>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</si>
  <si>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</si>
  <si>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</si>
  <si>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</si>
  <si>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</si>
  <si>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</si>
  <si>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</si>
  <si>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</si>
  <si>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</si>
  <si>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</si>
  <si>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</si>
  <si>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</si>
  <si>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</si>
  <si>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</si>
  <si>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</si>
  <si>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</si>
  <si>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</si>
  <si>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</si>
  <si>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</si>
  <si>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</si>
  <si>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</si>
  <si>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</si>
  <si>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</si>
  <si>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</si>
  <si>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</si>
  <si>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</si>
  <si>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</si>
  <si>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</si>
  <si>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</si>
  <si>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</si>
  <si>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</si>
  <si>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</si>
  <si>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</si>
  <si>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</si>
  <si>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</si>
  <si>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</si>
  <si>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</si>
  <si>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</si>
  <si>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</si>
  <si>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</si>
  <si>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</si>
  <si>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</si>
  <si>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</si>
  <si>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</si>
  <si>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</si>
  <si>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</si>
  <si>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</si>
  <si>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</si>
  <si>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</si>
  <si>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</si>
  <si>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</si>
  <si>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</si>
  <si>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</si>
  <si>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</si>
  <si>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</si>
  <si>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</si>
  <si>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</si>
  <si>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</si>
  <si>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</si>
  <si>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</si>
  <si>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</si>
  <si>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</si>
  <si>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</si>
  <si>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</si>
  <si>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</si>
  <si>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</si>
  <si>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</si>
  <si>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</si>
  <si>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</si>
  <si>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</si>
  <si>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</si>
  <si>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</si>
  <si>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</si>
  <si>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</si>
  <si>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</si>
  <si>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</si>
  <si>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</si>
  <si>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</si>
  <si>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</si>
  <si>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</si>
  <si>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</si>
  <si>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</si>
  <si>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</si>
  <si>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</si>
  <si>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</si>
  <si>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</si>
  <si>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</si>
  <si>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</si>
  <si>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</si>
  <si>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</si>
  <si>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</si>
  <si>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</si>
  <si>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</si>
  <si>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</si>
  <si>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</si>
  <si>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</si>
  <si>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</si>
  <si>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</si>
  <si>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</si>
  <si>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</si>
  <si>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</si>
  <si>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</si>
  <si>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</si>
  <si>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</si>
  <si>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</si>
  <si>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</si>
  <si>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</si>
  <si>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</si>
  <si>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</si>
  <si>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</si>
  <si>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</si>
  <si>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</si>
  <si>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</si>
  <si>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</si>
  <si>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</si>
  <si>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</si>
  <si>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</si>
  <si>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</si>
  <si>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</si>
  <si>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</si>
  <si>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</si>
  <si>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</si>
  <si>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</si>
  <si>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</si>
  <si>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</si>
  <si>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</si>
  <si>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</si>
  <si>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</si>
  <si>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</si>
  <si>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</si>
  <si>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</si>
  <si>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</si>
  <si>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</si>
  <si>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</si>
  <si>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</si>
  <si>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</si>
  <si>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</si>
  <si>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</si>
  <si>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</si>
  <si>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</si>
  <si>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</si>
  <si>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</si>
  <si>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</si>
  <si>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</si>
  <si>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</si>
  <si>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</si>
  <si>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</si>
  <si>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</si>
  <si>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</si>
  <si>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</si>
  <si>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</si>
  <si>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</si>
  <si>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</si>
  <si>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</si>
  <si>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</si>
  <si>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</si>
  <si>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</si>
  <si>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</si>
  <si>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</si>
  <si>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</si>
  <si>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</si>
  <si>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</si>
  <si>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</si>
  <si>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</si>
  <si>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</si>
  <si>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</si>
  <si>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</si>
  <si>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</si>
  <si>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</si>
  <si>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</si>
  <si>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</si>
  <si>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</si>
  <si>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</si>
  <si>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</si>
  <si>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</si>
  <si>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</si>
  <si>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</si>
  <si>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</si>
  <si>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</si>
  <si>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</si>
  <si>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</si>
  <si>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</si>
  <si>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</si>
  <si>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</si>
  <si>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</si>
  <si>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</si>
  <si>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</si>
  <si>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</si>
  <si>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</si>
  <si>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</si>
  <si>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</si>
  <si>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</si>
  <si>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</si>
  <si>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</si>
  <si>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</si>
  <si>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</si>
  <si>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</si>
  <si>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</si>
  <si>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</si>
  <si>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</si>
  <si>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</si>
  <si>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</si>
  <si>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</si>
  <si>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</si>
  <si>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</si>
  <si>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</si>
  <si>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</si>
  <si>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</si>
  <si>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</si>
  <si>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</si>
  <si>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</si>
  <si>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</si>
  <si>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</si>
  <si>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</si>
  <si>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</si>
  <si>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</si>
  <si>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</si>
  <si>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</si>
  <si>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</si>
  <si>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</si>
  <si>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</si>
  <si>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</si>
  <si>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</si>
  <si>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</si>
  <si>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</si>
  <si>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</si>
  <si>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</si>
  <si>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</si>
  <si>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</si>
  <si>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</si>
  <si>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</si>
  <si>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</si>
  <si>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</si>
  <si>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</si>
  <si>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</si>
  <si>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</si>
  <si>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</si>
  <si>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</si>
  <si>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</si>
  <si>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</si>
  <si>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</si>
  <si>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</si>
  <si>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</si>
  <si>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</si>
  <si>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</si>
  <si>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</si>
  <si>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</si>
  <si>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</si>
  <si>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</si>
  <si>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</si>
  <si>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</si>
  <si>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</si>
  <si>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</si>
  <si>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</si>
  <si>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</si>
  <si>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</si>
  <si>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</si>
  <si>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</si>
  <si>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</si>
  <si>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</si>
  <si>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</si>
  <si>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</si>
  <si>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</si>
  <si>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</si>
  <si>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</si>
  <si>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</si>
  <si>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</si>
  <si>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</si>
  <si>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</si>
  <si>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</si>
  <si>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</si>
  <si>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</si>
  <si>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</si>
  <si>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</si>
  <si>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</si>
  <si>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</si>
  <si>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</si>
  <si>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</si>
  <si>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</si>
  <si>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</si>
  <si>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</si>
  <si>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</si>
  <si>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</si>
  <si>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</si>
  <si>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</si>
  <si>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</si>
  <si>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</si>
  <si>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</si>
  <si>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</si>
  <si>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</si>
  <si>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</si>
  <si>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</si>
  <si>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</si>
  <si>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</si>
  <si>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</si>
  <si>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</si>
  <si>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</si>
  <si>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</si>
  <si>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</si>
  <si>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</si>
  <si>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</si>
  <si>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</si>
  <si>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</si>
  <si>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</si>
  <si>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</si>
  <si>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</si>
  <si>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</si>
  <si>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</si>
  <si>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</si>
  <si>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</si>
  <si>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</si>
  <si>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</si>
  <si>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</si>
  <si>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</si>
  <si>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</si>
  <si>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</si>
  <si>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</si>
  <si>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</si>
  <si>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</si>
  <si>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</si>
  <si>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</si>
  <si>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</si>
  <si>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</si>
  <si>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</si>
  <si>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</si>
  <si>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</si>
  <si>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</si>
  <si>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</si>
  <si>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</si>
  <si>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</si>
  <si>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</si>
  <si>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</si>
  <si>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</si>
  <si>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</si>
  <si>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</si>
  <si>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</si>
  <si>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</si>
  <si>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</si>
  <si>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</si>
  <si>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</si>
  <si>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</si>
  <si>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</si>
  <si>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</si>
  <si>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</si>
  <si>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</si>
  <si>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</si>
  <si>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</si>
  <si>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</si>
  <si>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</si>
  <si>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</si>
  <si>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</si>
  <si>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</si>
  <si>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</si>
  <si>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</si>
  <si>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</si>
  <si>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</si>
  <si>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</si>
  <si>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</si>
  <si>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</si>
  <si>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</si>
  <si>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</si>
  <si>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</si>
  <si>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</si>
  <si>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</si>
  <si>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</si>
  <si>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</si>
  <si>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</si>
  <si>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</si>
  <si>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</si>
  <si>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</si>
  <si>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</si>
  <si>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</si>
  <si>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</si>
  <si>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</si>
  <si>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</si>
  <si>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</si>
  <si>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</si>
  <si>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</si>
  <si>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</si>
  <si>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</si>
  <si>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</si>
  <si>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</si>
  <si>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</si>
  <si>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</si>
  <si>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</si>
  <si>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</si>
  <si>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</si>
  <si>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</si>
  <si>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</si>
  <si>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</si>
  <si>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</si>
  <si>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</si>
  <si>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</si>
  <si>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</si>
  <si>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</si>
  <si>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</si>
  <si>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</si>
  <si>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</si>
  <si>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</si>
  <si>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</si>
  <si>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</si>
  <si>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</si>
  <si>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</si>
  <si>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</si>
  <si>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</si>
  <si>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</si>
  <si>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</si>
  <si>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</si>
  <si>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</si>
  <si>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</si>
  <si>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</si>
  <si>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</si>
  <si>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</si>
  <si>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</si>
  <si>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</si>
  <si>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</si>
  <si>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</si>
  <si>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</si>
  <si>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</si>
  <si>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</si>
  <si>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</si>
  <si>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</si>
  <si>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</si>
  <si>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</si>
  <si>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</si>
  <si>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</si>
  <si>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</si>
  <si>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</si>
  <si>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</si>
  <si>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</si>
  <si>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</si>
  <si>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</si>
  <si>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</si>
  <si>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</si>
  <si>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</si>
  <si>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</si>
  <si>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</si>
  <si>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</si>
  <si>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</si>
  <si>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</si>
  <si>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</si>
  <si>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</si>
  <si>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</si>
  <si>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</si>
  <si>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</si>
  <si>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</si>
  <si>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</si>
  <si>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</si>
  <si>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</si>
  <si>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</si>
  <si>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</si>
  <si>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</si>
  <si>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</si>
  <si>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</si>
  <si>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</si>
  <si>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</si>
  <si>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</si>
  <si>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</si>
  <si>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</si>
  <si>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</si>
  <si>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</si>
  <si>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</si>
  <si>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</si>
  <si>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</si>
  <si>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</si>
  <si>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</si>
  <si>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</si>
  <si>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</si>
  <si>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</si>
  <si>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</si>
  <si>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</si>
  <si>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</si>
  <si>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</si>
  <si>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</si>
  <si>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</si>
  <si>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</si>
  <si>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</si>
  <si>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</si>
  <si>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</si>
  <si>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</si>
  <si>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</si>
  <si>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</si>
  <si>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</si>
  <si>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</si>
  <si>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</si>
  <si>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</si>
  <si>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</si>
  <si>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</si>
  <si>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</si>
  <si>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</si>
  <si>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</si>
  <si>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</si>
  <si>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</si>
  <si>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</si>
  <si>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</si>
  <si>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</si>
  <si>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</si>
  <si>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</si>
  <si>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</si>
  <si>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</si>
  <si>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</si>
  <si>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</si>
  <si>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</si>
  <si>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</si>
  <si>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</si>
  <si>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</si>
  <si>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</si>
  <si>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</si>
  <si>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</si>
  <si>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</si>
  <si>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</si>
  <si>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</si>
  <si>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</si>
  <si>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</si>
  <si>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</si>
  <si>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</si>
  <si>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</si>
  <si>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</si>
  <si>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</si>
  <si>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</si>
  <si>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</si>
  <si>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</si>
  <si>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</si>
  <si>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</si>
  <si>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</si>
  <si>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</si>
  <si>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</si>
  <si>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</si>
  <si>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</si>
  <si>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</si>
  <si>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</si>
  <si>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</si>
  <si>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</si>
  <si>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</si>
  <si>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</si>
  <si>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</si>
  <si>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</si>
  <si>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</si>
  <si>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</si>
  <si>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</si>
  <si>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</si>
  <si>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</si>
  <si>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</si>
  <si>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</si>
  <si>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</si>
  <si>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</si>
  <si>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</si>
  <si>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</si>
  <si>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</si>
  <si>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</si>
  <si>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</si>
  <si>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</si>
  <si>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</si>
  <si>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</si>
  <si>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</si>
  <si>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</si>
  <si>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</si>
  <si>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</si>
  <si>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</si>
  <si>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</si>
  <si>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</si>
  <si>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</si>
  <si>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</si>
  <si>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</si>
  <si>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</si>
  <si>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</si>
  <si>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</si>
  <si>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</si>
  <si>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</si>
  <si>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</si>
  <si>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</si>
  <si>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</si>
  <si>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</si>
  <si>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</si>
  <si>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</si>
  <si>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</si>
  <si>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</si>
  <si>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</si>
  <si>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</si>
  <si>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</si>
  <si>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</si>
  <si>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</si>
  <si>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</si>
  <si>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</si>
  <si>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</si>
  <si>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</si>
  <si>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</si>
  <si>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</si>
  <si>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</si>
  <si>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</si>
  <si>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</si>
  <si>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</si>
  <si>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</si>
  <si>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</si>
  <si>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</si>
  <si>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</si>
  <si>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</si>
  <si>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</si>
  <si>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</si>
  <si>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</si>
  <si>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</si>
  <si>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</si>
  <si>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</si>
  <si>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</si>
  <si>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</si>
  <si>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</si>
  <si>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</si>
  <si>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</si>
  <si>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</si>
  <si>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</si>
  <si>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</si>
  <si>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</si>
  <si>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</si>
  <si>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</si>
  <si>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</si>
  <si>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</si>
  <si>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</si>
  <si>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</si>
  <si>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</si>
  <si>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</si>
  <si>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</si>
  <si>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</si>
  <si>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</si>
  <si>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</si>
  <si>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</si>
  <si>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</si>
  <si>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</si>
  <si>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</si>
  <si>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</si>
  <si>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</si>
  <si>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</si>
  <si>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</si>
  <si>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</si>
  <si>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</si>
  <si>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</si>
  <si>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</si>
  <si>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</si>
  <si>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</si>
  <si>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</si>
  <si>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</si>
  <si>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</si>
  <si>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</si>
  <si>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</si>
  <si>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</si>
  <si>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</si>
  <si>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</si>
  <si>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</si>
  <si>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</si>
  <si>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</si>
  <si>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</si>
  <si>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</si>
  <si>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</si>
  <si>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</si>
  <si>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</si>
  <si>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</si>
  <si>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</si>
  <si>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</si>
  <si>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</si>
  <si>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</si>
  <si>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</si>
  <si>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</si>
  <si>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</si>
  <si>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</si>
  <si>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</si>
  <si>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</si>
  <si>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</si>
  <si>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</si>
  <si>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</si>
  <si>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</si>
  <si>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</si>
  <si>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</si>
  <si>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</si>
  <si>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</si>
  <si>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</si>
  <si>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</si>
  <si>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</si>
  <si>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</si>
  <si>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</si>
  <si>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</si>
  <si>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</si>
  <si>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</si>
  <si>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</si>
  <si>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</si>
  <si>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</si>
  <si>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</si>
  <si>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</si>
  <si>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</si>
  <si>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</si>
  <si>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</si>
  <si>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</si>
  <si>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</si>
  <si>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</si>
  <si>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</si>
  <si>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</si>
  <si>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</si>
  <si>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</si>
  <si>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</si>
  <si>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</si>
  <si>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</si>
  <si>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</si>
  <si>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</si>
  <si>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</si>
  <si>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</si>
  <si>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</si>
  <si>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</si>
  <si>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</si>
  <si>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</si>
  <si>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</si>
  <si>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</si>
  <si>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</si>
  <si>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</si>
  <si>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</si>
  <si>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</si>
  <si>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</si>
  <si>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</si>
  <si>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</si>
  <si>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</si>
  <si>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</si>
  <si>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</si>
  <si>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</si>
  <si>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</si>
  <si>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</si>
  <si>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</si>
  <si>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</si>
  <si>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</si>
  <si>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</si>
  <si>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</si>
  <si>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</si>
  <si>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</si>
  <si>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</si>
  <si>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</si>
  <si>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</si>
  <si>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</si>
  <si>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</si>
  <si>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</si>
  <si>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</si>
  <si>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</si>
  <si>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</si>
  <si>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</si>
  <si>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</si>
  <si>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</si>
  <si>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</si>
  <si>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</si>
  <si>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</si>
  <si>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</si>
  <si>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</si>
  <si>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</si>
  <si>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</si>
  <si>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</si>
  <si>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</si>
  <si>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</si>
  <si>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</si>
  <si>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</si>
  <si>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</si>
  <si>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</si>
  <si>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</si>
  <si>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</si>
  <si>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</si>
  <si>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</si>
  <si>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</si>
  <si>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</si>
  <si>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</si>
  <si>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</si>
  <si>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</si>
  <si>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</si>
  <si>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</si>
  <si>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</si>
  <si>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</si>
  <si>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</si>
  <si>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</si>
  <si>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</si>
  <si>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</si>
  <si>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</si>
  <si>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</si>
  <si>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</si>
  <si>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</si>
  <si>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</si>
  <si>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</si>
  <si>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</si>
  <si>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</si>
  <si>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</si>
  <si>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</si>
  <si>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</si>
  <si>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</si>
  <si>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</si>
  <si>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</si>
  <si>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</si>
  <si>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</si>
  <si>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</si>
  <si>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</si>
  <si>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</si>
  <si>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</si>
  <si>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</si>
  <si>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</si>
  <si>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</si>
  <si>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</si>
  <si>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</si>
  <si>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</si>
  <si>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</si>
  <si>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</si>
  <si>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</si>
  <si>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</si>
  <si>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</si>
  <si>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</si>
  <si>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</si>
  <si>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</si>
  <si>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</si>
  <si>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</si>
  <si>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</si>
  <si>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</si>
  <si>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</si>
  <si>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</si>
  <si>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</si>
  <si>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</si>
  <si>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</si>
  <si>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</si>
  <si>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</si>
  <si>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</si>
  <si>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</si>
  <si>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</si>
  <si>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</si>
  <si>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</si>
  <si>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</si>
  <si>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</si>
  <si>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</si>
  <si>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</si>
  <si>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</si>
  <si>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</si>
  <si>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</si>
  <si>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</si>
  <si>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</si>
  <si>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</si>
  <si>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</si>
  <si>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</si>
  <si>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</si>
  <si>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</si>
  <si>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</si>
  <si>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</si>
  <si>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</si>
  <si>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</si>
  <si>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</si>
  <si>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</si>
  <si>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</si>
  <si>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</si>
  <si>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</si>
  <si>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</si>
  <si>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</si>
  <si>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</si>
  <si>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</si>
  <si>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</si>
  <si>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</si>
  <si>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</si>
  <si>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</si>
  <si>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</si>
  <si>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</si>
  <si>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</si>
  <si>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</si>
  <si>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</si>
  <si>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</si>
  <si>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</si>
  <si>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</si>
  <si>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</si>
  <si>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</si>
  <si>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</si>
  <si>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</si>
  <si>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</si>
  <si>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</si>
  <si>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</si>
  <si>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</si>
  <si>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</si>
  <si>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</si>
  <si>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</si>
  <si>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</si>
  <si>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</si>
  <si>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</si>
  <si>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</si>
  <si>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</si>
  <si>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</si>
  <si>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</si>
  <si>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</si>
  <si>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</si>
  <si>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</si>
  <si>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</si>
  <si>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</si>
  <si>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</si>
  <si>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</si>
  <si>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</si>
  <si>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</si>
  <si>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</si>
  <si>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</si>
  <si>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</si>
  <si>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</si>
  <si>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</si>
  <si>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</si>
  <si>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</si>
  <si>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</si>
  <si>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</si>
  <si>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</si>
  <si>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</si>
  <si>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</si>
  <si>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</si>
  <si>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</si>
  <si>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</si>
  <si>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</si>
  <si>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</si>
  <si>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</si>
  <si>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</si>
  <si>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</si>
  <si>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</si>
  <si>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</si>
  <si>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</si>
  <si>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</si>
  <si>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</si>
  <si>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</si>
  <si>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</si>
  <si>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</si>
  <si>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</si>
  <si>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</si>
  <si>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</si>
  <si>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</si>
  <si>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</si>
  <si>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</si>
  <si>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</si>
  <si>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</si>
  <si>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</si>
  <si>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</si>
  <si>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</si>
  <si>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</si>
  <si>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</si>
  <si>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</si>
  <si>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</si>
  <si>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</si>
  <si>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</si>
  <si>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</si>
  <si>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</si>
  <si>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</si>
  <si>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</si>
  <si>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</si>
  <si>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</si>
  <si>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</si>
  <si>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</si>
  <si>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</si>
  <si>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</si>
  <si>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</si>
  <si>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</si>
  <si>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</si>
  <si>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</si>
  <si>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</si>
  <si>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</si>
  <si>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</si>
  <si>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</si>
  <si>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</si>
  <si>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</si>
  <si>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</si>
  <si>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</si>
  <si>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</si>
  <si>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</si>
  <si>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</si>
  <si>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</si>
  <si>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</si>
  <si>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</si>
  <si>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</si>
  <si>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</si>
  <si>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</si>
  <si>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</si>
  <si>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</si>
  <si>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</si>
  <si>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</si>
  <si>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</si>
  <si>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</si>
  <si>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</si>
  <si>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</si>
  <si>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</si>
  <si>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</si>
  <si>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</si>
  <si>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</si>
  <si>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</si>
  <si>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</si>
  <si>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</si>
  <si>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</si>
  <si>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</si>
  <si>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</si>
  <si>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</si>
  <si>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</si>
  <si>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</si>
  <si>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</si>
  <si>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</si>
  <si>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</si>
  <si>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</si>
  <si>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</si>
  <si>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</si>
  <si>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</si>
  <si>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</si>
  <si>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</si>
  <si>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</si>
  <si>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</si>
  <si>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</si>
  <si>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</si>
  <si>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</si>
  <si>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</si>
  <si>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</si>
  <si>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</si>
  <si>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</si>
  <si>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</si>
  <si>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</si>
  <si>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</si>
  <si>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</si>
  <si>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</si>
  <si>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</si>
  <si>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</si>
  <si>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</si>
  <si>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</si>
  <si>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</si>
  <si>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</si>
  <si>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</si>
  <si>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</si>
  <si>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</si>
  <si>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</si>
  <si>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</si>
  <si>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</si>
  <si>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</si>
  <si>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</si>
  <si>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</si>
  <si>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</si>
  <si>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</si>
  <si>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</si>
  <si>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</si>
  <si>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</si>
  <si>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</si>
  <si>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</si>
  <si>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</si>
  <si>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</si>
  <si>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</si>
  <si>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</si>
  <si>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</si>
  <si>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</si>
  <si>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</si>
  <si>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</si>
  <si>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</si>
  <si>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</si>
  <si>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</si>
  <si>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</si>
  <si>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</si>
  <si>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</si>
  <si>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</si>
  <si>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</si>
  <si>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</si>
  <si>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</si>
  <si>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</si>
  <si>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</si>
  <si>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</si>
  <si>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</si>
  <si>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</si>
  <si>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</si>
  <si>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</si>
  <si>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</si>
  <si>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</si>
  <si>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</si>
  <si>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</si>
  <si>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</si>
  <si>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</si>
  <si>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</si>
  <si>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</si>
  <si>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</si>
  <si>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</si>
  <si>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</si>
  <si>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</si>
  <si>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</si>
  <si>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</si>
  <si>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</si>
  <si>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</si>
  <si>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</si>
  <si>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</si>
  <si>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</si>
  <si>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</si>
  <si>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</si>
  <si>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</si>
  <si>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</si>
  <si>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</si>
  <si>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</si>
  <si>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</si>
  <si>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</si>
  <si>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</si>
  <si>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</si>
  <si>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</si>
  <si>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</si>
  <si>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</si>
  <si>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</si>
  <si>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</si>
  <si>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</si>
  <si>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</si>
  <si>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</si>
  <si>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</si>
  <si>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</si>
  <si>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</si>
  <si>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</si>
  <si>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</si>
  <si>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</si>
  <si>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</si>
  <si>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</si>
  <si>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</si>
  <si>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</si>
  <si>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</si>
  <si>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</si>
  <si>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</si>
  <si>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</si>
  <si>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</si>
  <si>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</si>
  <si>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</si>
  <si>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</si>
  <si>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</si>
  <si>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</si>
  <si>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</si>
  <si>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</si>
  <si>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</si>
  <si>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</si>
  <si>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</si>
  <si>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</si>
  <si>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</si>
  <si>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</si>
  <si>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</si>
  <si>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</si>
  <si>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</si>
  <si>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</si>
  <si>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</si>
  <si>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</si>
  <si>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</si>
  <si>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</si>
  <si>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</si>
  <si>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</si>
  <si>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</si>
  <si>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</si>
  <si>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</si>
  <si>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</si>
  <si>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</si>
  <si>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</si>
  <si>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</si>
  <si>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</si>
  <si>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</si>
  <si>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</si>
  <si>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</si>
  <si>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</si>
  <si>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</si>
  <si>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</si>
  <si>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</si>
  <si>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</si>
  <si>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</si>
  <si>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</si>
  <si>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</si>
  <si>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</si>
  <si>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</si>
  <si>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</si>
  <si>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</si>
  <si>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</si>
  <si>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</si>
  <si>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</si>
  <si>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</si>
  <si>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</si>
  <si>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</si>
  <si>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</si>
  <si>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</si>
  <si>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</si>
  <si>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</si>
  <si>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</si>
  <si>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</si>
  <si>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</si>
  <si>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</si>
  <si>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</si>
  <si>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</si>
  <si>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</si>
  <si>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</si>
  <si>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</si>
  <si>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</si>
  <si>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</si>
  <si>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</si>
  <si>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</si>
  <si>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</si>
  <si>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</si>
  <si>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</si>
  <si>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</si>
  <si>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</si>
  <si>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</si>
  <si>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</si>
  <si>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</si>
  <si>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</si>
  <si>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</si>
  <si>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</si>
  <si>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</si>
  <si>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</si>
  <si>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</si>
  <si>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</si>
  <si>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</si>
  <si>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</si>
  <si>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</si>
  <si>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</si>
  <si>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</si>
  <si>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</si>
  <si>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</si>
  <si>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</si>
  <si>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</si>
  <si>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</si>
  <si>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</si>
  <si>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</si>
  <si>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</si>
  <si>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</si>
  <si>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</si>
  <si>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</si>
  <si>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</si>
  <si>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</si>
  <si>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</si>
  <si>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</si>
  <si>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</si>
  <si>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</si>
  <si>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</si>
  <si>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</si>
  <si>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</si>
  <si>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</si>
  <si>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</si>
  <si>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</si>
  <si>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</si>
  <si>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</si>
  <si>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</si>
  <si>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</si>
  <si>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</si>
  <si>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</si>
  <si>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</si>
  <si>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</si>
  <si>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</si>
  <si>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</si>
  <si>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</si>
  <si>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</si>
  <si>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</si>
  <si>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</si>
  <si>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</si>
  <si>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</si>
  <si>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</si>
  <si>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</si>
  <si>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</si>
  <si>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</si>
  <si>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</si>
  <si>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</si>
  <si>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</si>
  <si>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</si>
  <si>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</si>
  <si>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</si>
  <si>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</si>
  <si>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</si>
  <si>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</si>
  <si>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</si>
  <si>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</si>
  <si>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</si>
  <si>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</si>
  <si>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</si>
  <si>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</si>
  <si>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</si>
  <si>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</si>
  <si>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</si>
  <si>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</si>
  <si>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</si>
  <si>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</si>
  <si>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</si>
  <si>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</si>
  <si>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</si>
  <si>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</si>
  <si>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</si>
  <si>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</si>
  <si>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</si>
  <si>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</si>
  <si>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</si>
  <si>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</si>
  <si>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</si>
  <si>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</si>
  <si>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</si>
  <si>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</si>
  <si>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</si>
  <si>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</si>
  <si>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</si>
  <si>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</si>
  <si>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</si>
  <si>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</si>
  <si>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</si>
  <si>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</si>
  <si>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</si>
  <si>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</si>
  <si>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</si>
  <si>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</si>
  <si>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</si>
  <si>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</si>
  <si>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</si>
  <si>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</si>
  <si>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</si>
  <si>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</si>
  <si>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</si>
  <si>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</si>
  <si>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</si>
  <si>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</si>
  <si>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</si>
  <si>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</si>
  <si>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</si>
  <si>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</si>
  <si>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</si>
  <si>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</si>
  <si>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</si>
  <si>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</si>
  <si>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</si>
  <si>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</si>
  <si>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</si>
  <si>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</si>
  <si>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</si>
  <si>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</si>
  <si>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</si>
  <si>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</si>
  <si>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</si>
  <si>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</si>
  <si>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</si>
  <si>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</si>
  <si>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</si>
  <si>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</si>
  <si>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</si>
  <si>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</si>
  <si>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</si>
  <si>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</si>
  <si>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</si>
  <si>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</si>
  <si>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</si>
  <si>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</si>
  <si>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</si>
  <si>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</si>
  <si>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</si>
  <si>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</si>
  <si>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</si>
  <si>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</si>
  <si>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</si>
  <si>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</si>
  <si>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</si>
  <si>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</si>
  <si>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</si>
  <si>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</si>
  <si>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</si>
  <si>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</si>
  <si>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</si>
  <si>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</si>
  <si>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</si>
  <si>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</si>
  <si>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</si>
  <si>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</si>
  <si>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</si>
  <si>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</si>
  <si>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</si>
  <si>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</si>
  <si>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</si>
  <si>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</si>
  <si>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</si>
  <si>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</si>
  <si>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</si>
  <si>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</si>
  <si>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</si>
  <si>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</si>
  <si>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</si>
  <si>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</si>
  <si>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</si>
  <si>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</si>
  <si>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</si>
  <si>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</si>
  <si>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</si>
  <si>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</si>
  <si>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</si>
  <si>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</si>
  <si>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</si>
  <si>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</si>
  <si>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</si>
  <si>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</si>
  <si>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</si>
  <si>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</si>
  <si>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</si>
  <si>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</si>
  <si>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</si>
  <si>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</si>
  <si>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</si>
  <si>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</si>
  <si>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</si>
  <si>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</si>
  <si>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</si>
  <si>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</si>
  <si>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</si>
  <si>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</si>
  <si>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</si>
  <si>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</si>
  <si>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</si>
  <si>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</si>
  <si>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</si>
  <si>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</si>
  <si>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</si>
  <si>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</si>
  <si>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</si>
  <si>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</si>
  <si>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</si>
  <si>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</si>
  <si>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</si>
  <si>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</si>
  <si>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</si>
  <si>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</si>
  <si>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</si>
  <si>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</si>
  <si>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</si>
  <si>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</si>
  <si>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</si>
  <si>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</si>
  <si>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</si>
  <si>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</si>
  <si>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</si>
  <si>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</si>
  <si>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</si>
  <si>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</si>
  <si>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</si>
  <si>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</si>
  <si>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</si>
  <si>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</si>
  <si>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</si>
  <si>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</si>
  <si>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</si>
  <si>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</si>
  <si>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</si>
  <si>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</si>
  <si>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</si>
  <si>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</si>
  <si>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</si>
  <si>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</si>
  <si>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</si>
  <si>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</si>
  <si>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</si>
  <si>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</si>
  <si>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</si>
  <si>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</si>
  <si>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</si>
  <si>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</si>
  <si>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</si>
  <si>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</si>
  <si>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</si>
  <si>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</si>
  <si>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</si>
  <si>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</si>
  <si>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</si>
  <si>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</si>
  <si>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</si>
  <si>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</si>
  <si>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</si>
  <si>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</si>
  <si>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</si>
  <si>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</si>
  <si>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</si>
  <si>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</si>
  <si>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</si>
  <si>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</si>
  <si>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</si>
  <si>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</si>
  <si>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</si>
  <si>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</si>
  <si>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</si>
  <si>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</si>
  <si>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</si>
  <si>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</si>
  <si>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</si>
  <si>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</si>
  <si>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</si>
  <si>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</si>
  <si>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</si>
  <si>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</si>
  <si>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</si>
  <si>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</si>
  <si>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</si>
  <si>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</si>
  <si>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</si>
  <si>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</si>
  <si>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</si>
  <si>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</si>
  <si>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</si>
  <si>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</si>
  <si>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</si>
  <si>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</si>
  <si>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</si>
  <si>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</si>
  <si>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</si>
  <si>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</si>
  <si>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</si>
  <si>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</si>
  <si>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</si>
  <si>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</si>
  <si>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</si>
  <si>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</si>
  <si>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</si>
  <si>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</si>
  <si>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</si>
  <si>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</si>
  <si>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</si>
  <si>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</si>
  <si>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</si>
  <si>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</si>
  <si>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</si>
  <si>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</si>
  <si>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</si>
  <si>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</si>
  <si>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</si>
  <si>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</si>
  <si>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</si>
  <si>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</si>
  <si>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</si>
  <si>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</si>
  <si>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</si>
  <si>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</si>
  <si>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</si>
  <si>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</si>
  <si>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</si>
  <si>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</si>
  <si>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</si>
  <si>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</si>
  <si>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</si>
  <si>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</si>
  <si>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</si>
  <si>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</si>
  <si>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</si>
  <si>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</si>
  <si>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</si>
  <si>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</si>
  <si>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</si>
  <si>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</si>
  <si>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</si>
  <si>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</si>
  <si>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</si>
  <si>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</si>
  <si>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</si>
  <si>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</si>
  <si>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</si>
  <si>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</si>
  <si>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</si>
  <si>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</si>
  <si>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</si>
  <si>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</si>
  <si>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</si>
  <si>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</si>
  <si>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</si>
  <si>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</si>
  <si>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</si>
  <si>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</si>
  <si>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</si>
  <si>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</si>
  <si>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</si>
  <si>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</si>
  <si>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</si>
  <si>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</si>
  <si>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</si>
  <si>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</si>
  <si>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</si>
  <si>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</si>
  <si>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</si>
  <si>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</si>
  <si>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</si>
  <si>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</si>
  <si>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</si>
  <si>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</si>
  <si>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</si>
  <si>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</si>
  <si>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</si>
  <si>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</si>
  <si>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</si>
  <si>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</si>
  <si>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</si>
  <si>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</si>
  <si>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</si>
  <si>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</si>
  <si>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</si>
  <si>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</si>
  <si>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</si>
  <si>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</si>
  <si>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</si>
  <si>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</si>
  <si>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</si>
  <si>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</si>
  <si>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</si>
  <si>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</si>
  <si>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</si>
  <si>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</si>
  <si>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</si>
  <si>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</si>
  <si>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</si>
  <si>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</si>
  <si>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</si>
  <si>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</si>
  <si>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</si>
  <si>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</si>
  <si>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</si>
  <si>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</si>
  <si>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</si>
  <si>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</si>
  <si>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</si>
  <si>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</si>
  <si>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</si>
  <si>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</si>
  <si>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</si>
  <si>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</si>
  <si>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</si>
  <si>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</si>
  <si>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</si>
  <si>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</si>
  <si>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</si>
  <si>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</si>
  <si>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</si>
  <si>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</si>
  <si>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</si>
  <si>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</si>
  <si>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</si>
  <si>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</si>
  <si>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</si>
  <si>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</si>
  <si>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</si>
  <si>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</si>
  <si>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</si>
  <si>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</si>
  <si>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</si>
  <si>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</si>
  <si>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</si>
  <si>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</si>
  <si>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</si>
  <si>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</si>
  <si>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</si>
  <si>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</si>
  <si>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</si>
  <si>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</si>
  <si>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</si>
  <si>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</si>
  <si>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</si>
  <si>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</si>
  <si>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</si>
  <si>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</si>
  <si>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</si>
  <si>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</si>
  <si>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</si>
  <si>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</si>
  <si>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</si>
  <si>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</si>
  <si>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</si>
  <si>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</si>
  <si>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</si>
  <si>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</si>
  <si>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</si>
  <si>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</si>
  <si>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</si>
  <si>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</si>
  <si>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</si>
  <si>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</si>
  <si>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</si>
  <si>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</si>
  <si>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</si>
  <si>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</si>
  <si>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</si>
  <si>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</si>
  <si>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</si>
  <si>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</si>
  <si>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</si>
  <si>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</si>
  <si>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</si>
  <si>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</si>
  <si>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</si>
  <si>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</si>
  <si>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</si>
  <si>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</si>
  <si>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</si>
  <si>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</si>
  <si>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</si>
  <si>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</si>
  <si>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</si>
  <si>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</si>
  <si>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</si>
  <si>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</si>
  <si>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</si>
  <si>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</si>
  <si>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</si>
  <si>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</si>
  <si>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</si>
  <si>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</si>
  <si>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</si>
  <si>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</si>
  <si>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</si>
  <si>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</si>
  <si>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</si>
  <si>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</si>
  <si>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</si>
  <si>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</si>
  <si>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</si>
  <si>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</si>
  <si>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</si>
  <si>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</si>
  <si>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</si>
  <si>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</si>
  <si>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</si>
  <si>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</si>
  <si>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</si>
  <si>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</si>
  <si>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</si>
  <si>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</si>
  <si>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</si>
  <si>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</si>
  <si>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</si>
  <si>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</si>
  <si>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</si>
  <si>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</si>
  <si>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</si>
  <si>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</si>
  <si>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</si>
  <si>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</si>
  <si>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</si>
  <si>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</si>
  <si>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</si>
  <si>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</si>
  <si>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</si>
  <si>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</si>
  <si>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</si>
  <si>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</si>
  <si>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</si>
  <si>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</si>
  <si>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</si>
  <si>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</si>
  <si>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</si>
  <si>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</si>
  <si>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</si>
  <si>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</si>
  <si>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</si>
  <si>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</si>
  <si>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</si>
  <si>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</si>
  <si>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</si>
  <si>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</si>
  <si>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</si>
  <si>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</si>
  <si>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</si>
  <si>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</si>
  <si>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</si>
  <si>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</si>
  <si>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</si>
  <si>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</si>
  <si>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</si>
  <si>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</si>
  <si>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</si>
  <si>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</si>
  <si>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</si>
  <si>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</si>
  <si>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</si>
  <si>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</si>
  <si>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</si>
  <si>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</si>
  <si>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</si>
  <si>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</si>
  <si>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</si>
  <si>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</si>
  <si>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</si>
  <si>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</si>
  <si>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</si>
  <si>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</si>
  <si>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</si>
  <si>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</si>
  <si>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</si>
  <si>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</si>
  <si>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</si>
  <si>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</si>
  <si>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</si>
  <si>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</si>
  <si>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</si>
  <si>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</si>
  <si>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</si>
  <si>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</si>
  <si>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</si>
  <si>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</si>
  <si>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</si>
  <si>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</si>
  <si>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</si>
  <si>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</si>
  <si>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</si>
  <si>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</si>
  <si>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</si>
  <si>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</si>
  <si>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</si>
  <si>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</si>
  <si>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</si>
  <si>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</si>
  <si>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</si>
  <si>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</si>
  <si>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</si>
  <si>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</si>
  <si>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</si>
  <si>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</si>
  <si>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</si>
  <si>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</si>
  <si>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</si>
  <si>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</si>
  <si>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</si>
  <si>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</si>
  <si>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</si>
  <si>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</si>
  <si>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</si>
  <si>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</si>
  <si>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</si>
  <si>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</si>
  <si>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</si>
  <si>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</si>
  <si>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</si>
  <si>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</si>
  <si>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</si>
  <si>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</si>
  <si>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</si>
  <si>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</si>
  <si>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</si>
  <si>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</si>
  <si>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</si>
  <si>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</si>
  <si>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</si>
  <si>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</si>
  <si>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</si>
  <si>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</si>
  <si>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</si>
  <si>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</si>
  <si>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</si>
  <si>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</si>
  <si>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</si>
  <si>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</si>
  <si>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</si>
  <si>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</si>
  <si>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</si>
  <si>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</si>
  <si>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</si>
  <si>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</si>
  <si>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</si>
  <si>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</si>
  <si>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</si>
  <si>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</si>
  <si>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</si>
  <si>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</si>
  <si>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</si>
  <si>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</si>
  <si>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</si>
  <si>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</si>
  <si>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</si>
  <si>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</si>
  <si>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</si>
  <si>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</si>
  <si>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</si>
  <si>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</si>
  <si>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</si>
  <si>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</si>
  <si>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</si>
  <si>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</si>
  <si>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</si>
  <si>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</si>
  <si>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</si>
  <si>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</si>
  <si>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</si>
  <si>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</si>
  <si>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</si>
  <si>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</si>
  <si>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</si>
  <si>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</si>
  <si>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</si>
  <si>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</si>
  <si>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</si>
  <si>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</si>
  <si>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</si>
  <si>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</si>
  <si>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</si>
  <si>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</si>
  <si>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</si>
  <si>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</si>
  <si>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</si>
  <si>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</si>
  <si>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</si>
  <si>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</si>
  <si>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</si>
  <si>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</si>
  <si>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</si>
  <si>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</si>
  <si>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</si>
  <si>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</si>
  <si>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</si>
  <si>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</si>
  <si>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</si>
  <si>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</si>
  <si>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</si>
  <si>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</si>
  <si>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</si>
  <si>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</si>
  <si>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</si>
  <si>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</si>
  <si>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</si>
  <si>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</si>
  <si>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</si>
  <si>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</si>
  <si>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</si>
  <si>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</si>
  <si>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</si>
  <si>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</si>
  <si>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</si>
  <si>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</si>
  <si>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</si>
  <si>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</si>
  <si>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</si>
  <si>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</si>
  <si>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</si>
  <si>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</si>
  <si>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</si>
  <si>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</si>
  <si>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</si>
  <si>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</si>
  <si>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</si>
  <si>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</si>
  <si>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</si>
  <si>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</si>
  <si>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</si>
  <si>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</si>
  <si>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</si>
  <si>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</si>
  <si>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</si>
  <si>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</si>
  <si>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</si>
  <si>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</si>
  <si>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</si>
  <si>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</si>
  <si>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</si>
  <si>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</si>
  <si>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</si>
  <si>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</si>
  <si>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</si>
  <si>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</si>
  <si>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</si>
  <si>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</si>
  <si>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</si>
  <si>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</si>
  <si>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</si>
  <si>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</si>
  <si>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</si>
  <si>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</si>
  <si>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</si>
  <si>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</si>
  <si>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</si>
  <si>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</si>
  <si>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</si>
  <si>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</si>
  <si>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</si>
  <si>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</si>
  <si>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</si>
  <si>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</si>
  <si>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</si>
  <si>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</si>
  <si>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</si>
  <si>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</si>
  <si>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</si>
  <si>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</si>
  <si>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</si>
  <si>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</si>
  <si>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</si>
  <si>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</si>
  <si>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</si>
  <si>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</si>
  <si>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</si>
  <si>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</si>
  <si>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</si>
  <si>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</si>
  <si>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</si>
  <si>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</si>
  <si>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</si>
  <si>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</si>
  <si>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</si>
  <si>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</si>
  <si>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</si>
  <si>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</si>
  <si>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</si>
  <si>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</si>
  <si>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</si>
  <si>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</si>
  <si>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</si>
  <si>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</si>
  <si>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</si>
  <si>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</si>
  <si>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</si>
  <si>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</si>
  <si>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</si>
  <si>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</si>
  <si>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</si>
  <si>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</si>
  <si>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</si>
  <si>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</si>
  <si>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</si>
  <si>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</si>
  <si>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</si>
  <si>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</si>
  <si>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</si>
  <si>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</si>
  <si>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</si>
  <si>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</si>
  <si>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</si>
  <si>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</si>
  <si>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</si>
  <si>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</si>
  <si>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</si>
  <si>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</si>
  <si>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</si>
  <si>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</si>
  <si>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</si>
  <si>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</si>
  <si>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</si>
  <si>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</si>
  <si>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</si>
  <si>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</si>
  <si>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</si>
  <si>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</si>
  <si>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</si>
  <si>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</si>
  <si>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</si>
  <si>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</si>
  <si>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</si>
  <si>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</si>
  <si>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</si>
  <si>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</si>
  <si>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</si>
  <si>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</si>
  <si>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</si>
  <si>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</si>
  <si>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</si>
  <si>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</si>
  <si>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</si>
  <si>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</si>
  <si>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</si>
  <si>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</si>
  <si>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</si>
  <si>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</si>
  <si>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</si>
  <si>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</si>
  <si>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</si>
  <si>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</si>
  <si>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</si>
  <si>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</si>
  <si>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</si>
  <si>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</si>
  <si>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</si>
  <si>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</si>
  <si>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</si>
  <si>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</si>
  <si>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</si>
  <si>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</si>
  <si>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</si>
  <si>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</si>
  <si>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</si>
  <si>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</si>
  <si>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</si>
  <si>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</si>
  <si>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</si>
  <si>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</si>
  <si>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</si>
  <si>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</si>
  <si>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</si>
  <si>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</si>
  <si>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</si>
  <si>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</si>
  <si>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</si>
  <si>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</si>
  <si>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</si>
  <si>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</si>
  <si>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</si>
  <si>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</si>
  <si>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</si>
  <si>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</si>
  <si>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</si>
  <si>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</si>
  <si>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</si>
  <si>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</si>
  <si>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</si>
  <si>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</si>
  <si>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</si>
  <si>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</si>
  <si>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</si>
  <si>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</si>
  <si>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</si>
  <si>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</si>
  <si>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</si>
  <si>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</si>
  <si>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</si>
  <si>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</si>
  <si>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</si>
  <si>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</si>
  <si>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</si>
  <si>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</si>
  <si>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</si>
  <si>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</si>
  <si>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</si>
  <si>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</si>
  <si>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</si>
  <si>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</si>
  <si>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</si>
  <si>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</si>
  <si>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</si>
  <si>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</si>
  <si>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</si>
  <si>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</si>
  <si>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</si>
  <si>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</si>
  <si>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</si>
  <si>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</si>
  <si>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</si>
  <si>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</si>
  <si>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</si>
  <si>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</si>
  <si>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</si>
  <si>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</si>
  <si>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</si>
  <si>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</si>
  <si>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</si>
  <si>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</si>
  <si>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</si>
  <si>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</si>
  <si>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</si>
  <si>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</si>
  <si>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</si>
  <si>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</si>
  <si>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</si>
  <si>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</si>
  <si>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</si>
  <si>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</si>
  <si>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</si>
  <si>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</si>
  <si>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</si>
  <si>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</si>
  <si>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</si>
  <si>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</si>
  <si>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</si>
  <si>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</si>
  <si>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</si>
  <si>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</si>
  <si>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</si>
  <si>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</si>
  <si>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</si>
  <si>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</si>
  <si>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</si>
  <si>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</si>
  <si>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</si>
  <si>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</si>
  <si>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</si>
  <si>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</si>
  <si>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</si>
  <si>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</si>
  <si>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</si>
  <si>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</si>
  <si>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</si>
  <si>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</si>
  <si>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</si>
  <si>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</si>
  <si>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</si>
  <si>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</si>
  <si>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</si>
  <si>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</si>
  <si>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</si>
  <si>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</si>
  <si>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</si>
  <si>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</si>
  <si>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</si>
  <si>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</si>
  <si>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</si>
  <si>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</si>
  <si>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</si>
  <si>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</si>
  <si>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</si>
  <si>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</si>
  <si>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</si>
  <si>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</si>
  <si>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</si>
  <si>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</si>
  <si>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</si>
  <si>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</si>
  <si>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</si>
  <si>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</si>
  <si>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</si>
  <si>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</si>
  <si>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</si>
  <si>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</si>
  <si>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</si>
  <si>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</si>
  <si>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</si>
  <si>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</si>
  <si>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</si>
  <si>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</si>
  <si>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</si>
  <si>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</si>
  <si>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</si>
  <si>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</si>
  <si>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</si>
  <si>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</si>
  <si>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</si>
  <si>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</si>
  <si>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</si>
  <si>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</si>
  <si>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</si>
  <si>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</si>
  <si>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</si>
  <si>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</si>
  <si>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</si>
  <si>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</si>
  <si>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</si>
  <si>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</si>
  <si>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</si>
  <si>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</si>
  <si>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</si>
  <si>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</si>
  <si>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</si>
  <si>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</si>
  <si>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</si>
  <si>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</si>
  <si>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</si>
  <si>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</si>
  <si>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</si>
  <si>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</si>
  <si>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</si>
  <si>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</si>
  <si>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</si>
  <si>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</si>
  <si>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</si>
  <si>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</si>
  <si>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</si>
  <si>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</si>
  <si>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</si>
  <si>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</si>
  <si>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</si>
  <si>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</si>
  <si>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</si>
  <si>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</si>
  <si>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</si>
  <si>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</si>
  <si>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</si>
  <si>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</si>
  <si>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</si>
  <si>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</si>
  <si>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</si>
  <si>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</si>
  <si>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</si>
  <si>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</si>
  <si>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</si>
  <si>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</si>
  <si>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</si>
  <si>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</si>
  <si>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</si>
  <si>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</si>
  <si>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</si>
  <si>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</si>
  <si>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</si>
  <si>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</si>
  <si>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</si>
  <si>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</si>
  <si>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</si>
  <si>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</si>
  <si>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</si>
  <si>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</si>
  <si>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</si>
  <si>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</si>
  <si>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</si>
  <si>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</si>
  <si>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</si>
  <si>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</si>
  <si>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</si>
  <si>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</si>
  <si>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</si>
  <si>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</si>
  <si>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</si>
  <si>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</si>
  <si>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</si>
  <si>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</si>
  <si>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</si>
  <si>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</si>
  <si>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</si>
  <si>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</si>
  <si>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</si>
  <si>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</si>
  <si>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</si>
  <si>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</si>
  <si>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</si>
  <si>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</si>
  <si>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</si>
  <si>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</si>
  <si>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</si>
  <si>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</si>
  <si>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</si>
  <si>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</si>
  <si>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</si>
  <si>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</si>
  <si>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</si>
  <si>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</si>
  <si>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</si>
  <si>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</si>
  <si>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</si>
  <si>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</si>
  <si>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</si>
  <si>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</si>
  <si>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</si>
  <si>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</si>
  <si>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</si>
  <si>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</si>
  <si>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</si>
  <si>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</si>
  <si>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</si>
  <si>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</si>
  <si>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</si>
  <si>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</si>
  <si>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</si>
  <si>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</si>
  <si>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</si>
  <si>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</si>
  <si>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</si>
  <si>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</si>
  <si>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</si>
  <si>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</si>
  <si>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</si>
  <si>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</si>
  <si>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</si>
  <si>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</si>
  <si>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</si>
  <si>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</si>
  <si>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</si>
  <si>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</si>
  <si>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</si>
  <si>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</si>
  <si>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</si>
  <si>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</si>
  <si>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</si>
  <si>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</si>
  <si>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</si>
  <si>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</si>
  <si>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</si>
  <si>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</si>
  <si>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</si>
  <si>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</si>
  <si>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</si>
  <si>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</si>
  <si>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</si>
  <si>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</si>
  <si>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</si>
  <si>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</si>
  <si>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</si>
  <si>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</si>
  <si>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</si>
  <si>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</si>
  <si>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</si>
  <si>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</si>
  <si>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</si>
  <si>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</si>
  <si>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</si>
  <si>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</si>
  <si>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</si>
  <si>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</si>
  <si>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</si>
  <si>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</si>
  <si>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</si>
  <si>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</si>
  <si>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</si>
  <si>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</si>
  <si>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</si>
  <si>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</si>
  <si>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</si>
  <si>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</si>
  <si>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</si>
  <si>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</si>
  <si>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</si>
  <si>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</si>
  <si>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</si>
  <si>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</si>
  <si>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</si>
  <si>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</si>
  <si>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</si>
  <si>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</si>
  <si>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</si>
  <si>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</si>
  <si>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</si>
  <si>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</si>
  <si>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</si>
  <si>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</si>
  <si>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</si>
  <si>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</si>
  <si>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</si>
  <si>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</si>
  <si>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</si>
  <si>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</si>
  <si>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</si>
  <si>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</si>
  <si>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</si>
  <si>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</si>
  <si>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</si>
  <si>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</si>
  <si>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</si>
  <si>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</si>
  <si>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</si>
  <si>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</si>
  <si>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</si>
  <si>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</si>
  <si>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</si>
  <si>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</si>
  <si>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</si>
  <si>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</si>
  <si>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</si>
  <si>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</si>
  <si>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</si>
  <si>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</si>
  <si>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</si>
  <si>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</si>
  <si>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</si>
  <si>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</si>
  <si>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</si>
  <si>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</si>
  <si>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</si>
  <si>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</si>
  <si>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</si>
  <si>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</si>
  <si>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</si>
  <si>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</si>
  <si>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</si>
  <si>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</si>
  <si>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</si>
  <si>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</si>
  <si>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</si>
  <si>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</si>
  <si>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</si>
  <si>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</si>
  <si>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</si>
  <si>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</si>
  <si>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</si>
  <si>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</si>
  <si>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</si>
  <si>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</si>
  <si>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</si>
  <si>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</si>
  <si>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</si>
  <si>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</si>
  <si>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</si>
  <si>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</si>
  <si>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</si>
  <si>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</si>
  <si>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</si>
  <si>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</si>
  <si>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</si>
  <si>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</si>
  <si>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</si>
  <si>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</si>
  <si>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</si>
  <si>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</si>
  <si>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</si>
  <si>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</si>
  <si>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</si>
  <si>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</si>
  <si>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</si>
  <si>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</si>
  <si>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</si>
  <si>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</si>
  <si>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</si>
  <si>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</si>
  <si>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</si>
  <si>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</si>
  <si>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</si>
  <si>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</si>
  <si>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</si>
  <si>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</si>
  <si>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</si>
  <si>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</si>
  <si>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</si>
  <si>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</si>
  <si>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</si>
  <si>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</si>
  <si>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</si>
  <si>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</si>
  <si>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</si>
  <si>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</si>
  <si>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</si>
  <si>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</si>
  <si>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</si>
  <si>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</si>
  <si>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</si>
  <si>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</si>
  <si>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</si>
  <si>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</si>
  <si>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</si>
  <si>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</si>
  <si>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</si>
  <si>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</si>
  <si>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</si>
  <si>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</si>
  <si>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</si>
  <si>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</si>
  <si>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</si>
  <si>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</si>
  <si>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</si>
  <si>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</si>
  <si>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</si>
  <si>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</si>
  <si>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</si>
  <si>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</si>
  <si>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</si>
  <si>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</si>
  <si>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</si>
  <si>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</si>
  <si>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</si>
  <si>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</si>
  <si>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</si>
  <si>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</si>
  <si>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</si>
  <si>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</si>
  <si>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</si>
  <si>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</si>
  <si>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</si>
  <si>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</si>
  <si>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</si>
  <si>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</si>
  <si>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</si>
  <si>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</si>
  <si>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</si>
  <si>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</si>
  <si>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</si>
  <si>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</si>
  <si>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</si>
  <si>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</si>
  <si>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</si>
  <si>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</si>
  <si>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</si>
  <si>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</si>
  <si>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</si>
  <si>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</si>
  <si>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</si>
  <si>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</si>
  <si>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</si>
  <si>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</si>
  <si>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</si>
  <si>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</si>
  <si>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</si>
  <si>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</si>
  <si>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</si>
  <si>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</si>
  <si>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</si>
  <si>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</si>
  <si>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</si>
  <si>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</si>
  <si>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</si>
  <si>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</si>
  <si>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</si>
  <si>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</si>
  <si>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</si>
  <si>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</si>
  <si>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</si>
  <si>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</si>
  <si>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</si>
  <si>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</si>
  <si>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</si>
  <si>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</si>
  <si>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</si>
  <si>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</si>
  <si>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</si>
  <si>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</si>
  <si>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</si>
  <si>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</si>
  <si>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</si>
  <si>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</si>
  <si>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</si>
  <si>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</si>
  <si>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</si>
  <si>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</si>
  <si>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</si>
  <si>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</si>
  <si>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</si>
  <si>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</si>
  <si>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</si>
  <si>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</si>
  <si>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</si>
  <si>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</si>
  <si>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</si>
  <si>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</si>
  <si>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</si>
  <si>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</si>
  <si>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</si>
  <si>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</si>
  <si>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</si>
  <si>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</si>
  <si>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</si>
  <si>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</si>
  <si>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</si>
  <si>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</si>
  <si>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</si>
  <si>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</si>
  <si>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</si>
  <si>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</si>
  <si>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</si>
  <si>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</si>
  <si>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</si>
  <si>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</si>
  <si>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</si>
  <si>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</si>
  <si>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</si>
  <si>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</si>
  <si>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</si>
  <si>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</si>
  <si>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</si>
  <si>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</si>
  <si>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</si>
  <si>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</si>
  <si>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</si>
  <si>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</si>
  <si>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</si>
  <si>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</si>
  <si>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</si>
  <si>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</si>
  <si>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</si>
  <si>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</si>
  <si>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</si>
  <si>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</si>
  <si>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</si>
  <si>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</si>
  <si>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</si>
  <si>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</si>
  <si>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</si>
  <si>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</si>
  <si>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</si>
  <si>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</si>
  <si>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</si>
  <si>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</si>
  <si>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</si>
  <si>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</si>
  <si>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</si>
  <si>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</si>
  <si>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</si>
  <si>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</si>
  <si>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</si>
  <si>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</si>
  <si>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</si>
  <si>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</si>
  <si>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</si>
  <si>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</si>
  <si>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</si>
  <si>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</si>
  <si>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</si>
  <si>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</si>
  <si>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</si>
  <si>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</si>
  <si>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</si>
  <si>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</si>
  <si>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</si>
  <si>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</si>
  <si>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</si>
  <si>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</si>
  <si>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</si>
  <si>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</si>
  <si>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</si>
  <si>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</si>
  <si>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</si>
  <si>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</si>
  <si>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</si>
  <si>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</si>
  <si>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</si>
  <si>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</si>
  <si>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</si>
  <si>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</si>
  <si>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</si>
  <si>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</si>
  <si>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</si>
  <si>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</si>
  <si>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</si>
  <si>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</si>
  <si>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</si>
  <si>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</si>
  <si>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</si>
  <si>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</si>
  <si>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</si>
  <si>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</si>
  <si>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</si>
  <si>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</si>
  <si>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</si>
  <si>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</si>
  <si>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</si>
  <si>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</si>
  <si>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</si>
  <si>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</si>
  <si>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</si>
  <si>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</si>
  <si>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</si>
  <si>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</si>
  <si>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</si>
  <si>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</si>
  <si>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</si>
  <si>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</si>
  <si>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</si>
  <si>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</si>
  <si>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</si>
  <si>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</si>
  <si>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</si>
  <si>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</si>
  <si>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</si>
  <si>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</si>
  <si>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</si>
  <si>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</si>
  <si>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</si>
  <si>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</si>
  <si>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</si>
  <si>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</si>
  <si>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</si>
  <si>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</si>
  <si>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</si>
  <si>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</si>
  <si>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</si>
  <si>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</si>
  <si>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</si>
  <si>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</si>
  <si>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</si>
  <si>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</si>
  <si>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</si>
  <si>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</si>
  <si>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</si>
  <si>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</si>
  <si>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</si>
  <si>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</si>
  <si>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</si>
  <si>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</si>
  <si>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</si>
  <si>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</si>
  <si>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</si>
  <si>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</si>
  <si>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</si>
  <si>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</si>
  <si>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</si>
  <si>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</si>
  <si>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</si>
  <si>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</si>
  <si>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</si>
  <si>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</si>
  <si>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</si>
  <si>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</si>
  <si>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</si>
  <si>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</si>
  <si>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</si>
  <si>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</si>
  <si>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</si>
  <si>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</si>
  <si>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</si>
  <si>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</si>
  <si>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</si>
  <si>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</si>
  <si>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</si>
  <si>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</si>
  <si>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</si>
  <si>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</si>
  <si>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</si>
  <si>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</si>
  <si>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</si>
  <si>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</si>
  <si>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</si>
  <si>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</si>
  <si>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</si>
  <si>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</si>
  <si>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</si>
  <si>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</si>
  <si>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</si>
  <si>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</si>
  <si>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</si>
  <si>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</si>
  <si>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</si>
  <si>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</si>
  <si>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</si>
  <si>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</si>
  <si>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</si>
  <si>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</si>
  <si>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</si>
  <si>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</si>
  <si>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</si>
  <si>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</si>
  <si>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</si>
  <si>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</si>
  <si>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</si>
  <si>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</si>
  <si>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</si>
  <si>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</si>
  <si>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</si>
  <si>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</si>
  <si>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</si>
  <si>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</si>
  <si>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</si>
  <si>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</si>
  <si>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</si>
  <si>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</si>
  <si>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</si>
  <si>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</si>
  <si>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</si>
  <si>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</si>
  <si>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</si>
  <si>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</si>
  <si>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</si>
  <si>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</si>
  <si>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</si>
  <si>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</si>
  <si>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</si>
  <si>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</si>
  <si>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</si>
  <si>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</si>
  <si>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</si>
  <si>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</si>
  <si>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</si>
  <si>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</si>
  <si>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</si>
  <si>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</si>
  <si>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</si>
  <si>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</si>
  <si>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</si>
  <si>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</si>
  <si>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</si>
  <si>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</si>
  <si>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</si>
  <si>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</si>
  <si>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</si>
  <si>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</si>
  <si>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</si>
  <si>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</si>
  <si>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</si>
  <si>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</si>
  <si>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</si>
  <si>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</si>
  <si>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</si>
  <si>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</si>
  <si>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</si>
  <si>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</si>
  <si>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</si>
  <si>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</si>
  <si>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</si>
  <si>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</si>
  <si>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</si>
  <si>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</si>
  <si>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</si>
  <si>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</si>
  <si>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</si>
  <si>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</si>
  <si>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</si>
  <si>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</si>
  <si>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</si>
  <si>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</si>
  <si>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</si>
  <si>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</si>
  <si>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</si>
  <si>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</si>
  <si>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</si>
  <si>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</si>
  <si>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</si>
  <si>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</si>
  <si>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</si>
  <si>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</si>
  <si>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</si>
  <si>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</si>
  <si>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</si>
  <si>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</si>
  <si>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</si>
  <si>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</si>
  <si>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</si>
  <si>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</si>
  <si>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</si>
  <si>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</si>
  <si>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</si>
  <si>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</si>
  <si>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</si>
  <si>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</si>
  <si>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</si>
  <si>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</si>
  <si>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</si>
  <si>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</si>
  <si>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</si>
  <si>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</si>
  <si>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</si>
  <si>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</si>
  <si>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</si>
  <si>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</si>
  <si>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</si>
  <si>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</si>
  <si>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</si>
  <si>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</si>
  <si>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</si>
  <si>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</si>
  <si>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</si>
  <si>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</si>
  <si>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</si>
  <si>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</si>
  <si>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</si>
  <si>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</si>
  <si>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</si>
  <si>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</si>
  <si>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</si>
  <si>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</si>
  <si>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</si>
  <si>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</si>
  <si>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</si>
  <si>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</si>
  <si>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</si>
  <si>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</si>
  <si>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</si>
  <si>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</si>
  <si>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</si>
  <si>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</si>
  <si>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</si>
  <si>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</si>
  <si>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</si>
  <si>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</si>
  <si>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</si>
  <si>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</si>
  <si>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</si>
  <si>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</si>
  <si>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</si>
  <si>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</si>
  <si>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</si>
  <si>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</si>
  <si>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</si>
  <si>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</si>
  <si>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</si>
  <si>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</si>
  <si>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</si>
  <si>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</si>
  <si>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</si>
  <si>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</si>
  <si>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</si>
  <si>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</si>
  <si>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</si>
  <si>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</si>
  <si>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</si>
  <si>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</si>
  <si>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</si>
  <si>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</si>
  <si>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</si>
  <si>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</si>
  <si>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</si>
  <si>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</si>
  <si>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</si>
  <si>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</si>
  <si>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</si>
  <si>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</si>
  <si>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</si>
  <si>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</si>
  <si>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</si>
  <si>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</si>
  <si>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</si>
  <si>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</si>
  <si>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</si>
  <si>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</si>
  <si>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</si>
  <si>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</si>
  <si>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</si>
  <si>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</si>
  <si>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</si>
  <si>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</si>
  <si>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</si>
  <si>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</si>
  <si>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</si>
  <si>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</si>
  <si>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</si>
  <si>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</si>
  <si>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</si>
  <si>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</si>
  <si>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</si>
  <si>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</si>
  <si>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</si>
  <si>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</si>
  <si>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</si>
  <si>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</si>
  <si>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</si>
  <si>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</si>
  <si>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</si>
  <si>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</si>
  <si>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</si>
  <si>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</si>
  <si>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</si>
  <si>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</si>
  <si>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</si>
  <si>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</si>
  <si>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</si>
  <si>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</si>
  <si>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</si>
  <si>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</si>
  <si>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</si>
  <si>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</si>
  <si>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</si>
  <si>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</si>
  <si>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</si>
  <si>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</si>
  <si>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</si>
  <si>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</si>
  <si>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</si>
  <si>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</si>
  <si>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</si>
  <si>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</si>
  <si>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</si>
  <si>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</si>
  <si>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</si>
  <si>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</si>
  <si>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</si>
  <si>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</si>
  <si>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</si>
  <si>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</si>
  <si>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</si>
  <si>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</si>
  <si>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</si>
  <si>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</si>
  <si>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</si>
  <si>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</si>
  <si>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</si>
  <si>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</si>
  <si>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</si>
  <si>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</si>
  <si>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</si>
  <si>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</si>
  <si>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</si>
  <si>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</si>
  <si>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</si>
  <si>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</si>
  <si>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</si>
  <si>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</si>
  <si>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</si>
  <si>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</si>
  <si>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</si>
  <si>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</si>
  <si>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</si>
  <si>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</si>
  <si>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</si>
  <si>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</si>
  <si>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</si>
  <si>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</si>
  <si>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</si>
  <si>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</si>
  <si>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</si>
  <si>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</si>
  <si>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</si>
  <si>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</si>
  <si>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</si>
  <si>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</si>
  <si>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</si>
  <si>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</si>
  <si>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</si>
  <si>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</si>
  <si>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</si>
  <si>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</si>
  <si>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</si>
  <si>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</si>
  <si>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</si>
  <si>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</si>
  <si>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</si>
  <si>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</si>
  <si>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</si>
  <si>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</si>
  <si>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</si>
  <si>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</si>
  <si>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</si>
  <si>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</si>
  <si>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</si>
  <si>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</si>
  <si>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</si>
  <si>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</si>
  <si>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</si>
  <si>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</si>
  <si>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</si>
  <si>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</si>
  <si>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</si>
  <si>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</si>
  <si>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</si>
  <si>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</si>
  <si>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</si>
  <si>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</si>
  <si>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</si>
  <si>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</si>
  <si>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</si>
  <si>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</si>
  <si>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</si>
  <si>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</si>
  <si>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</si>
  <si>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</si>
  <si>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</si>
  <si>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</si>
  <si>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</si>
  <si>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</si>
  <si>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</si>
  <si>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</si>
  <si>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</si>
  <si>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</si>
  <si>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</si>
  <si>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</si>
  <si>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</si>
  <si>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</si>
  <si>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</si>
  <si>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</si>
  <si>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</si>
  <si>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</si>
  <si>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</si>
  <si>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</si>
  <si>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</si>
  <si>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</si>
  <si>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</si>
  <si>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</si>
  <si>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</si>
  <si>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</si>
  <si>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</si>
  <si>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</si>
  <si>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</si>
  <si>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</si>
  <si>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</si>
  <si>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</si>
  <si>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</si>
  <si>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</si>
  <si>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</si>
  <si>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</si>
  <si>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</si>
  <si>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</si>
  <si>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</si>
  <si>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</si>
  <si>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</si>
  <si>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</si>
  <si>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</si>
  <si>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</si>
  <si>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</si>
  <si>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</si>
  <si>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</si>
  <si>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</si>
  <si>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</si>
  <si>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</si>
  <si>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</si>
  <si>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</si>
  <si>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</si>
  <si>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</si>
  <si>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</si>
  <si>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</si>
  <si>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</si>
  <si>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</si>
  <si>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</si>
  <si>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</si>
  <si>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</si>
  <si>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</si>
  <si>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</si>
  <si>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</si>
  <si>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</si>
  <si>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</si>
  <si>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</si>
  <si>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</si>
  <si>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</si>
  <si>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</si>
  <si>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</si>
  <si>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</si>
  <si>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</si>
  <si>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</si>
  <si>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</si>
  <si>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</si>
  <si>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</si>
  <si>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</si>
  <si>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</si>
  <si>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</si>
  <si>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</si>
  <si>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</si>
  <si>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</si>
  <si>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</si>
  <si>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</si>
  <si>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</si>
  <si>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</si>
  <si>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</si>
  <si>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</si>
  <si>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</si>
  <si>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</si>
  <si>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</si>
  <si>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</si>
  <si>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</si>
  <si>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</si>
  <si>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</si>
  <si>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</si>
  <si>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</si>
  <si>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</si>
  <si>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</si>
  <si>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</si>
  <si>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</si>
  <si>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</si>
  <si>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</si>
  <si>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</si>
  <si>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</si>
  <si>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</si>
  <si>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</si>
  <si>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</si>
  <si>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</si>
  <si>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</si>
  <si>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</si>
  <si>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</si>
  <si>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</si>
  <si>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</si>
  <si>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</si>
  <si>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</si>
  <si>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</si>
  <si>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</si>
  <si>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</si>
  <si>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</si>
  <si>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</si>
  <si>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</si>
  <si>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</si>
  <si>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</si>
  <si>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</si>
  <si>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</si>
  <si>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</si>
  <si>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</si>
  <si>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</si>
  <si>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</si>
  <si>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</si>
  <si>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</si>
  <si>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</si>
  <si>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</si>
  <si>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</si>
  <si>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</si>
  <si>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</si>
  <si>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</si>
  <si>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</si>
  <si>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</si>
  <si>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</si>
  <si>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</si>
  <si>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</si>
  <si>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</si>
  <si>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</si>
  <si>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</si>
  <si>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</si>
  <si>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</si>
  <si>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</si>
  <si>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</si>
  <si>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</si>
  <si>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</si>
  <si>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</si>
  <si>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</si>
  <si>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</si>
  <si>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</si>
  <si>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</si>
  <si>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</si>
  <si>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</si>
  <si>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</si>
  <si>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</si>
  <si>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</si>
  <si>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</si>
  <si>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</si>
  <si>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</si>
  <si>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</si>
  <si>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</si>
  <si>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</si>
  <si>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</si>
  <si>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</si>
  <si>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</si>
  <si>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</si>
  <si>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</si>
  <si>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</si>
  <si>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</si>
  <si>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</si>
  <si>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</si>
  <si>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</si>
  <si>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</si>
  <si>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</si>
  <si>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</si>
  <si>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</si>
  <si>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</si>
  <si>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</si>
  <si>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</si>
  <si>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</si>
  <si>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</si>
  <si>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</si>
  <si>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</si>
  <si>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</si>
  <si>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</si>
  <si>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</si>
  <si>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</si>
  <si>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</si>
  <si>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</si>
  <si>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</si>
  <si>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</si>
  <si>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</si>
  <si>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</si>
  <si>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</si>
  <si>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</si>
  <si>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</si>
  <si>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</si>
  <si>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</si>
  <si>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</si>
  <si>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</si>
  <si>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</si>
  <si>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</si>
  <si>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</si>
  <si>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</si>
  <si>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</si>
  <si>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</si>
  <si>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</si>
  <si>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</si>
  <si>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</si>
  <si>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</si>
  <si>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</si>
  <si>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</si>
  <si>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</si>
  <si>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</si>
  <si>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</si>
  <si>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</si>
  <si>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</si>
  <si>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</si>
  <si>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</si>
  <si>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</si>
  <si>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</si>
  <si>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</si>
  <si>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</si>
  <si>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</si>
  <si>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</si>
  <si>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</si>
  <si>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</si>
  <si>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</si>
  <si>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</si>
  <si>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</si>
  <si>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</si>
  <si>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</si>
  <si>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</si>
  <si>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</si>
  <si>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</si>
  <si>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</si>
  <si>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</si>
  <si>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</si>
  <si>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</si>
  <si>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</si>
  <si>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</si>
  <si>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</si>
  <si>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</si>
  <si>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</si>
  <si>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</si>
  <si>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</si>
  <si>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</si>
  <si>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</si>
  <si>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</si>
  <si>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</si>
  <si>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</si>
  <si>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</si>
  <si>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</si>
  <si>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</si>
  <si>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</si>
  <si>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</si>
  <si>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</si>
  <si>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</si>
  <si>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</si>
  <si>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</si>
  <si>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</si>
  <si>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</si>
  <si>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</si>
  <si>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</si>
  <si>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</si>
  <si>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</si>
  <si>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</si>
  <si>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</si>
  <si>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</si>
  <si>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</si>
  <si>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</si>
  <si>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</si>
  <si>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</si>
  <si>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</si>
  <si>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</si>
  <si>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</si>
  <si>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</si>
  <si>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</si>
  <si>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</si>
  <si>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</si>
  <si>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</si>
  <si>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</si>
  <si>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</si>
  <si>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</si>
  <si>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</si>
  <si>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</si>
  <si>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</si>
  <si>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</si>
  <si>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</si>
  <si>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</si>
  <si>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</si>
  <si>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</si>
  <si>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</si>
  <si>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</si>
  <si>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</si>
  <si>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</si>
  <si>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</si>
  <si>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</si>
  <si>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</si>
  <si>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</si>
  <si>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</si>
  <si>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</si>
  <si>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</si>
  <si>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</si>
  <si>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</si>
  <si>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</si>
  <si>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</si>
  <si>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</si>
  <si>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</si>
  <si>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</si>
  <si>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</si>
  <si>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</si>
  <si>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</si>
  <si>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</si>
  <si>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</si>
  <si>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</si>
  <si>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</si>
  <si>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</si>
  <si>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</si>
  <si>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</si>
  <si>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</si>
  <si>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</si>
  <si>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</si>
  <si>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</si>
  <si>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</si>
  <si>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</si>
  <si>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</si>
  <si>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</si>
  <si>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</si>
  <si>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</si>
  <si>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</si>
  <si>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</si>
  <si>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</si>
  <si>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</si>
  <si>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</si>
  <si>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</si>
  <si>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</si>
  <si>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</si>
  <si>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</si>
  <si>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</si>
  <si>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</si>
  <si>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</si>
  <si>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</si>
  <si>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</si>
  <si>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</si>
  <si>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</si>
  <si>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</si>
  <si>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</si>
  <si>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</si>
  <si>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</si>
  <si>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</si>
  <si>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</si>
  <si>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</si>
  <si>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</si>
  <si>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</si>
  <si>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</si>
  <si>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</si>
  <si>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</si>
  <si>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</si>
  <si>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</si>
  <si>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</si>
  <si>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</si>
  <si>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</si>
  <si>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</si>
  <si>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</si>
  <si>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</si>
  <si>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</si>
  <si>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</si>
  <si>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</si>
  <si>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</si>
  <si>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</si>
  <si>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</si>
  <si>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</si>
  <si>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</si>
  <si>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</si>
  <si>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</si>
  <si>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</si>
  <si>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</si>
  <si>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</si>
  <si>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</si>
  <si>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</si>
  <si>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</si>
  <si>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</si>
  <si>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</si>
  <si>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</si>
  <si>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</si>
  <si>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</si>
  <si>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</si>
  <si>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</si>
  <si>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</si>
  <si>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</si>
  <si>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</si>
  <si>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</si>
  <si>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</si>
  <si>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</si>
  <si>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</si>
  <si>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</si>
  <si>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</si>
  <si>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</si>
  <si>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</si>
  <si>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</si>
  <si>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</si>
  <si>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</si>
  <si>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</si>
  <si>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</si>
  <si>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</si>
  <si>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</si>
  <si>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</si>
  <si>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</si>
  <si>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</si>
  <si>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</si>
  <si>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</si>
  <si>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</si>
  <si>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</si>
  <si>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</si>
  <si>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</si>
  <si>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</si>
  <si>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</si>
  <si>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</si>
  <si>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</si>
  <si>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</si>
  <si>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</si>
  <si>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</si>
  <si>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</si>
  <si>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</si>
  <si>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</si>
  <si>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</si>
  <si>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</si>
  <si>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</si>
  <si>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</si>
  <si>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</si>
  <si>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</si>
  <si>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</si>
  <si>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</si>
  <si>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</si>
  <si>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</si>
  <si>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</si>
  <si>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</si>
  <si>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</si>
  <si>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</si>
  <si>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</si>
  <si>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</si>
  <si>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</si>
  <si>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</si>
  <si>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</si>
  <si>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</si>
  <si>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</si>
  <si>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</si>
  <si>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</si>
  <si>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</si>
  <si>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</si>
  <si>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</si>
  <si>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</si>
  <si>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</si>
  <si>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</si>
  <si>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</si>
  <si>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</si>
  <si>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</si>
  <si>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</si>
  <si>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</si>
  <si>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</si>
  <si>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</si>
  <si>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</si>
  <si>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</si>
  <si>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</si>
  <si>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</si>
  <si>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</si>
  <si>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</si>
  <si>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</si>
  <si>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</si>
  <si>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</si>
  <si>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</si>
  <si>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</si>
  <si>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</si>
  <si>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</si>
  <si>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</si>
  <si>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</si>
  <si>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</si>
  <si>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</si>
  <si>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</si>
  <si>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</si>
  <si>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</si>
  <si>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</si>
  <si>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</si>
  <si>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</si>
  <si>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</si>
  <si>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</si>
  <si>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</si>
  <si>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</si>
  <si>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</si>
  <si>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</si>
  <si>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</si>
  <si>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</si>
  <si>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</si>
  <si>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</si>
  <si>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</si>
  <si>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</si>
  <si>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</si>
  <si>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</si>
  <si>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</si>
  <si>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</si>
  <si>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</si>
  <si>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</si>
  <si>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</si>
  <si>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</si>
  <si>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</si>
  <si>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</si>
  <si>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</si>
  <si>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</si>
  <si>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</si>
  <si>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</si>
  <si>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</si>
  <si>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</si>
  <si>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</si>
  <si>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</si>
  <si>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</si>
  <si>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</si>
  <si>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</si>
  <si>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</si>
  <si>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</si>
  <si>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</si>
  <si>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</si>
  <si>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</si>
  <si>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</si>
  <si>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</si>
  <si>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</si>
  <si>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</si>
  <si>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</si>
  <si>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</si>
  <si>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</si>
  <si>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</si>
  <si>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</si>
  <si>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</si>
  <si>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</si>
  <si>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</si>
  <si>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</si>
  <si>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</si>
  <si>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</si>
  <si>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</si>
  <si>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</si>
  <si>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</si>
  <si>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</si>
  <si>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</si>
  <si>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</si>
  <si>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</si>
  <si>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</si>
  <si>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</si>
  <si>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</si>
  <si>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</si>
  <si>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</si>
  <si>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</si>
  <si>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</si>
  <si>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</si>
  <si>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</si>
  <si>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</si>
  <si>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</si>
  <si>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</si>
  <si>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</si>
  <si>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</si>
  <si>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</si>
  <si>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</si>
  <si>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</si>
  <si>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</si>
  <si>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</si>
  <si>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</si>
  <si>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</si>
  <si>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</si>
  <si>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</si>
  <si>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</si>
  <si>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</si>
  <si>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</si>
  <si>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</si>
  <si>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</si>
  <si>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</si>
  <si>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</si>
  <si>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</si>
  <si>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</si>
  <si>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</si>
  <si>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</si>
  <si>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</si>
  <si>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</si>
  <si>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</si>
  <si>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</si>
  <si>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</si>
  <si>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</si>
  <si>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</si>
  <si>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</si>
  <si>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</si>
  <si>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</si>
  <si>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</si>
  <si>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</si>
  <si>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</si>
  <si>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</si>
  <si>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</si>
  <si>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</si>
  <si>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</si>
  <si>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</si>
  <si>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</si>
  <si>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</si>
  <si>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</si>
  <si>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</si>
  <si>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</si>
  <si>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</si>
  <si>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</si>
  <si>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</si>
  <si>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</si>
  <si>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</si>
  <si>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</si>
  <si>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</si>
  <si>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</si>
  <si>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</si>
  <si>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</si>
  <si>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</si>
  <si>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</si>
  <si>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</si>
  <si>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</si>
  <si>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</si>
  <si>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</si>
  <si>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</si>
  <si>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</si>
  <si>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</si>
  <si>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</si>
  <si>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</si>
  <si>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</si>
  <si>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</si>
  <si>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</si>
  <si>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</si>
  <si>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</si>
  <si>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</si>
  <si>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</si>
  <si>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</si>
  <si>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</si>
  <si>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</si>
  <si>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</si>
  <si>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</si>
  <si>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</si>
  <si>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</si>
  <si>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</si>
  <si>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</si>
  <si>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</si>
  <si>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</si>
  <si>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</si>
  <si>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</si>
  <si>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</si>
  <si>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</si>
  <si>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</si>
  <si>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</si>
  <si>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</si>
  <si>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</si>
  <si>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</si>
  <si>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</si>
  <si>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</si>
  <si>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</si>
  <si>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</si>
  <si>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</si>
  <si>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</si>
  <si>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</si>
  <si>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</si>
  <si>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</si>
  <si>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</si>
  <si>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</si>
  <si>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</si>
  <si>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</si>
  <si>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</si>
  <si>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</si>
  <si>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</si>
  <si>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</si>
  <si>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</si>
  <si>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</si>
  <si>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</si>
  <si>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</si>
  <si>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</si>
  <si>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</si>
  <si>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</si>
  <si>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</si>
  <si>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</si>
  <si>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</si>
  <si>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</si>
  <si>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</si>
  <si>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</si>
  <si>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</si>
  <si>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</si>
  <si>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</si>
  <si>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</si>
  <si>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</si>
  <si>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</si>
  <si>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</si>
  <si>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</si>
  <si>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</si>
  <si>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</si>
  <si>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</si>
  <si>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</si>
  <si>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</si>
  <si>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</si>
  <si>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</si>
  <si>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</si>
  <si>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</si>
  <si>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</si>
  <si>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</si>
  <si>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</si>
  <si>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</si>
  <si>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</si>
  <si>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</si>
  <si>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</si>
  <si>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</si>
  <si>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</si>
  <si>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</si>
  <si>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</si>
  <si>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</si>
  <si>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</si>
  <si>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</si>
  <si>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</si>
  <si>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</si>
  <si>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</si>
  <si>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</si>
  <si>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</si>
  <si>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</si>
  <si>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</si>
  <si>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</si>
  <si>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</si>
  <si>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</si>
  <si>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</si>
  <si>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</si>
  <si>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</si>
  <si>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</si>
  <si>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</si>
  <si>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</si>
  <si>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</si>
  <si>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</si>
  <si>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</si>
  <si>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</si>
  <si>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</si>
  <si>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</si>
  <si>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</si>
  <si>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</si>
  <si>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</si>
  <si>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</si>
  <si>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</si>
  <si>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</si>
  <si>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</si>
  <si>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</si>
  <si>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</si>
  <si>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</si>
  <si>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</si>
  <si>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</si>
  <si>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</si>
  <si>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</si>
  <si>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</si>
  <si>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</si>
  <si>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</si>
  <si>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</si>
  <si>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</si>
  <si>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</si>
  <si>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</si>
  <si>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</si>
  <si>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</si>
  <si>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</si>
  <si>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</si>
  <si>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</si>
  <si>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</si>
  <si>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</si>
  <si>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</si>
  <si>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</si>
  <si>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</si>
  <si>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</si>
  <si>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</si>
  <si>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</si>
  <si>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</si>
  <si>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</si>
  <si>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</si>
  <si>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</si>
  <si>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</si>
  <si>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</si>
  <si>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</si>
  <si>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</si>
  <si>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</si>
  <si>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</si>
  <si>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</si>
  <si>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</si>
  <si>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</si>
  <si>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</si>
  <si>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</si>
  <si>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</si>
  <si>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</si>
  <si>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</si>
  <si>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</si>
  <si>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</si>
  <si>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</si>
  <si>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</si>
  <si>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</si>
  <si>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</si>
  <si>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</si>
  <si>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</si>
  <si>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</si>
  <si>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</si>
  <si>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</si>
  <si>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</si>
  <si>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</si>
  <si>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</si>
  <si>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</si>
  <si>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</si>
  <si>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</si>
  <si>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</si>
  <si>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</si>
  <si>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</si>
  <si>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</si>
  <si>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</si>
  <si>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</si>
  <si>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</si>
  <si>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</si>
  <si>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</si>
  <si>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</si>
  <si>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</si>
  <si>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</si>
  <si>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</si>
  <si>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</si>
  <si>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</si>
  <si>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</si>
  <si>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</si>
  <si>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</si>
  <si>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</si>
  <si>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</si>
  <si>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</si>
  <si>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</si>
  <si>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</si>
  <si>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</si>
  <si>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</si>
  <si>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</si>
  <si>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</si>
  <si>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</si>
  <si>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</si>
  <si>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</si>
  <si>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</si>
  <si>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</si>
  <si>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</si>
  <si>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</si>
  <si>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</si>
  <si>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</si>
  <si>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</si>
  <si>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</si>
  <si>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</si>
  <si>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</si>
  <si>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</si>
  <si>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</si>
  <si>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</si>
  <si>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</si>
  <si>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</si>
  <si>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</si>
  <si>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</si>
  <si>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</si>
  <si>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</si>
  <si>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</si>
  <si>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</si>
  <si>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</si>
  <si>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</si>
  <si>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</si>
  <si>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</si>
  <si>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</si>
  <si>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</si>
  <si>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</si>
  <si>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</si>
  <si>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</si>
  <si>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</si>
  <si>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</si>
  <si>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</si>
  <si>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</si>
  <si>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</si>
  <si>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</si>
  <si>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</si>
  <si>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</si>
  <si>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</si>
  <si>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</si>
  <si>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</si>
  <si>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</si>
  <si>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</si>
  <si>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</si>
  <si>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</si>
  <si>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</si>
  <si>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</si>
  <si>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</si>
  <si>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</si>
  <si>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</si>
  <si>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</si>
  <si>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</si>
  <si>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</si>
  <si>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</si>
  <si>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</si>
  <si>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</si>
  <si>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</si>
  <si>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</si>
  <si>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</si>
  <si>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</si>
  <si>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</si>
  <si>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</si>
  <si>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</si>
  <si>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</si>
  <si>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</si>
  <si>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</si>
  <si>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</si>
  <si>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</si>
  <si>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</si>
  <si>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</si>
  <si>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</si>
  <si>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</si>
  <si>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</si>
  <si>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</si>
  <si>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</si>
  <si>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</si>
  <si>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</si>
  <si>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</si>
  <si>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</si>
  <si>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</si>
  <si>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</si>
  <si>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</si>
  <si>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</si>
  <si>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</si>
  <si>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</si>
  <si>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</si>
  <si>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</si>
  <si>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</si>
  <si>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</si>
  <si>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</si>
  <si>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</si>
  <si>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</si>
  <si>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</si>
  <si>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</si>
  <si>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</si>
  <si>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</si>
  <si>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</si>
  <si>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</si>
  <si>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</si>
  <si>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</si>
  <si>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</si>
  <si>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</si>
  <si>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</si>
  <si>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</si>
  <si>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</si>
  <si>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</si>
  <si>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</si>
  <si>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</si>
  <si>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</si>
  <si>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</si>
  <si>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</si>
  <si>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</si>
  <si>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</si>
  <si>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</si>
  <si>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</si>
  <si>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</si>
  <si>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</si>
  <si>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</si>
  <si>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</si>
  <si>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</si>
  <si>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</si>
  <si>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</si>
  <si>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</si>
  <si>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</si>
  <si>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</si>
  <si>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</si>
  <si>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</si>
  <si>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</si>
  <si>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</si>
  <si>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</si>
  <si>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</si>
  <si>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</si>
  <si>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</si>
  <si>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</si>
  <si>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</si>
  <si>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</si>
  <si>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</si>
  <si>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</si>
  <si>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</si>
  <si>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</si>
  <si>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</si>
  <si>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</si>
  <si>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</si>
  <si>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</si>
  <si>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</si>
  <si>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</si>
  <si>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</si>
  <si>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</si>
  <si>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</si>
  <si>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</si>
  <si>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</si>
  <si>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</si>
  <si>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</si>
  <si>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</si>
  <si>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</si>
  <si>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</si>
  <si>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</si>
  <si>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</si>
  <si>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</si>
  <si>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</si>
  <si>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</si>
  <si>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</si>
  <si>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</si>
  <si>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</si>
  <si>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</si>
  <si>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</si>
  <si>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</si>
  <si>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</si>
  <si>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</si>
  <si>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</si>
  <si>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</si>
  <si>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</si>
  <si>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</si>
  <si>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</si>
  <si>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</si>
  <si>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</si>
  <si>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</si>
  <si>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</si>
  <si>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</si>
  <si>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</si>
  <si>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</si>
  <si>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</si>
  <si>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</si>
  <si>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</si>
  <si>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</si>
  <si>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</si>
  <si>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</si>
  <si>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</si>
  <si>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</si>
  <si>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</si>
  <si>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</si>
  <si>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</si>
  <si>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</si>
  <si>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</si>
  <si>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</si>
  <si>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</si>
  <si>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</si>
  <si>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</si>
  <si>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</si>
  <si>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</si>
  <si>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</si>
  <si>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</si>
  <si>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</si>
  <si>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</si>
  <si>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</si>
  <si>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</si>
  <si>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</si>
  <si>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</si>
  <si>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</si>
  <si>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</si>
  <si>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</si>
  <si>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</si>
  <si>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</si>
  <si>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</si>
  <si>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</si>
  <si>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</si>
  <si>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</si>
  <si>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</si>
  <si>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</si>
  <si>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</si>
  <si>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</si>
  <si>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</si>
  <si>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</si>
  <si>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</si>
  <si>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</si>
  <si>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</si>
  <si>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</si>
  <si>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</si>
  <si>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</si>
  <si>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</si>
  <si>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</si>
  <si>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</si>
  <si>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</si>
  <si>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</si>
  <si>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</si>
  <si>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</si>
  <si>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</si>
  <si>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</si>
  <si>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</si>
  <si>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</si>
  <si>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</si>
  <si>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</si>
  <si>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</si>
  <si>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</si>
  <si>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</si>
  <si>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</si>
  <si>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</si>
  <si>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</si>
  <si>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</si>
  <si>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</si>
  <si>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</si>
  <si>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</si>
  <si>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</si>
  <si>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</si>
  <si>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</si>
  <si>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</si>
  <si>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</si>
  <si>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</si>
  <si>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</si>
  <si>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</si>
  <si>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</si>
  <si>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</si>
  <si>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</si>
  <si>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</si>
  <si>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</si>
  <si>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</si>
  <si>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</si>
  <si>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</si>
  <si>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</si>
  <si>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</si>
  <si>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</si>
  <si>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</si>
  <si>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</si>
  <si>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</si>
  <si>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</si>
  <si>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</si>
  <si>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</si>
  <si>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</si>
  <si>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</si>
  <si>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</si>
  <si>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</si>
  <si>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</si>
  <si>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</si>
  <si>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</si>
  <si>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</si>
  <si>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</si>
  <si>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</si>
  <si>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</si>
  <si>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</si>
  <si>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</si>
  <si>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</si>
  <si>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</si>
  <si>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</si>
  <si>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</si>
  <si>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</si>
  <si>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</si>
  <si>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</si>
  <si>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</si>
  <si>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</si>
  <si>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</si>
  <si>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</si>
  <si>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</si>
  <si>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</si>
  <si>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</si>
  <si>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</si>
  <si>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</si>
  <si>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</si>
  <si>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</si>
  <si>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</si>
  <si>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</si>
  <si>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</si>
  <si>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</si>
  <si>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</si>
  <si>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</si>
  <si>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</si>
  <si>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</si>
  <si>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</si>
  <si>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</si>
  <si>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</si>
  <si>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</si>
  <si>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</si>
  <si>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</si>
  <si>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</si>
  <si>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</si>
  <si>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</si>
  <si>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</si>
  <si>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</si>
  <si>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</si>
  <si>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</si>
  <si>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</si>
  <si>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</si>
  <si>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</si>
  <si>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</si>
  <si>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</si>
  <si>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</si>
  <si>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</si>
  <si>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</si>
  <si>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</si>
  <si>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</si>
  <si>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</si>
  <si>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</si>
  <si>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</si>
  <si>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</si>
  <si>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</si>
  <si>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</si>
  <si>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</si>
  <si>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</si>
  <si>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</si>
  <si>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</si>
  <si>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</si>
  <si>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</si>
  <si>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</si>
  <si>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</si>
  <si>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</si>
  <si>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</si>
  <si>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</si>
  <si>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</si>
  <si>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</si>
  <si>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</si>
  <si>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</si>
  <si>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</si>
  <si>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</si>
  <si>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</si>
  <si>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</si>
  <si>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</si>
  <si>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</si>
  <si>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</si>
  <si>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</si>
  <si>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</si>
  <si>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</si>
  <si>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</si>
  <si>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</si>
  <si>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</si>
  <si>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</si>
  <si>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</si>
  <si>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</si>
  <si>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</si>
  <si>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</si>
  <si>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</si>
  <si>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</si>
  <si>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</si>
  <si>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</si>
  <si>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</si>
  <si>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</si>
  <si>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</si>
  <si>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</si>
  <si>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</si>
  <si>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</si>
  <si>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</si>
  <si>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</si>
  <si>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</si>
  <si>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</si>
  <si>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</si>
  <si>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</si>
  <si>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</si>
  <si>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</si>
  <si>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</si>
  <si>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</si>
  <si>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</si>
  <si>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</si>
  <si>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</si>
  <si>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</si>
  <si>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</si>
  <si>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</si>
  <si>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</si>
  <si>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</si>
  <si>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</si>
  <si>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</si>
  <si>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</si>
  <si>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</si>
  <si>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</si>
  <si>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</si>
  <si>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</si>
  <si>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</si>
  <si>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</si>
  <si>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</si>
  <si>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</si>
  <si>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</si>
  <si>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</si>
  <si>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</si>
  <si>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</si>
  <si>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</si>
  <si>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</si>
  <si>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</si>
  <si>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</si>
  <si>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</si>
  <si>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</si>
  <si>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</si>
  <si>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</si>
  <si>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</si>
  <si>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</si>
  <si>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</si>
  <si>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</si>
  <si>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</si>
  <si>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</si>
  <si>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</si>
  <si>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</si>
  <si>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</si>
  <si>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</si>
  <si>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</si>
  <si>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</si>
  <si>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</si>
  <si>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</si>
  <si>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</si>
  <si>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</si>
  <si>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</si>
  <si>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</si>
  <si>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</si>
  <si>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</si>
  <si>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</si>
  <si>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</si>
  <si>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</si>
  <si>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</si>
  <si>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</si>
  <si>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</si>
  <si>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</si>
  <si>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</si>
  <si>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</si>
  <si>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</si>
  <si>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</si>
  <si>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</si>
  <si>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</si>
  <si>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</si>
  <si>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</si>
  <si>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</si>
  <si>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</si>
  <si>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</si>
  <si>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</si>
  <si>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</si>
  <si>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</si>
  <si>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</si>
  <si>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</si>
  <si>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</si>
  <si>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</si>
  <si>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</si>
  <si>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</si>
  <si>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</si>
  <si>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</si>
  <si>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</si>
  <si>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</si>
  <si>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</si>
  <si>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</si>
  <si>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</si>
  <si>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</si>
  <si>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</si>
  <si>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</si>
  <si>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</si>
  <si>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</si>
  <si>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</si>
  <si>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</si>
  <si>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</si>
  <si>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</si>
  <si>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</si>
  <si>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</si>
  <si>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</si>
  <si>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</si>
  <si>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</si>
  <si>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</si>
  <si>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</si>
  <si>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</si>
  <si>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</si>
  <si>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</si>
  <si>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</si>
  <si>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</si>
  <si>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</si>
  <si>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</si>
  <si>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</si>
  <si>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</si>
  <si>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</si>
  <si>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</si>
  <si>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</si>
  <si>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</si>
  <si>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</si>
  <si>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</si>
  <si>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</si>
  <si>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</si>
  <si>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</si>
  <si>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</si>
  <si>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</si>
  <si>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</si>
  <si>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</si>
  <si>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</si>
  <si>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</si>
  <si>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</si>
  <si>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</si>
  <si>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</si>
  <si>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</si>
  <si>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</si>
  <si>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</si>
  <si>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</si>
  <si>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</si>
  <si>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</si>
  <si>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</si>
  <si>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</si>
  <si>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</si>
  <si>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</si>
  <si>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</si>
  <si>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</si>
  <si>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</si>
  <si>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</si>
  <si>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</si>
  <si>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</si>
  <si>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</si>
  <si>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</si>
  <si>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</si>
  <si>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</si>
  <si>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</si>
  <si>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</si>
  <si>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</si>
  <si>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</si>
  <si>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</si>
  <si>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</si>
  <si>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</si>
  <si>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</si>
  <si>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</si>
  <si>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</si>
  <si>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</si>
  <si>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</si>
  <si>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</si>
  <si>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</si>
  <si>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</si>
  <si>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</si>
  <si>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</si>
  <si>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</si>
  <si>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</si>
  <si>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</si>
  <si>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</si>
  <si>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</si>
  <si>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</si>
  <si>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</si>
  <si>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</si>
  <si>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</si>
  <si>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</si>
  <si>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</si>
  <si>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</si>
  <si>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</si>
  <si>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</si>
  <si>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</si>
  <si>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</si>
  <si>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</si>
  <si>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</si>
  <si>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</si>
  <si>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</si>
  <si>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</si>
  <si>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</si>
  <si>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</si>
  <si>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</si>
  <si>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</si>
  <si>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</si>
  <si>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</si>
  <si>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</si>
  <si>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</si>
  <si>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</si>
  <si>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</si>
  <si>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</si>
  <si>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</si>
  <si>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</si>
  <si>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</si>
  <si>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</si>
  <si>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</si>
  <si>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</si>
  <si>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</si>
  <si>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</si>
  <si>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</si>
  <si>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</si>
  <si>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</si>
  <si>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</si>
  <si>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</si>
  <si>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</si>
  <si>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</si>
  <si>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</si>
  <si>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</si>
  <si>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</si>
  <si>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</si>
  <si>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</si>
  <si>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</si>
  <si>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</si>
  <si>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</si>
  <si>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</si>
  <si>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</si>
  <si>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</si>
  <si>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</si>
  <si>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</si>
  <si>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</si>
  <si>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</si>
  <si>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</si>
  <si>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</si>
  <si>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</si>
  <si>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</si>
  <si>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</si>
  <si>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</si>
  <si>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</si>
  <si>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</si>
  <si>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</si>
  <si>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</si>
  <si>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</si>
  <si>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</si>
  <si>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</si>
  <si>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</si>
  <si>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</si>
  <si>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</si>
  <si>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</si>
  <si>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</si>
  <si>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</si>
  <si>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</si>
  <si>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</si>
  <si>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</si>
  <si>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</si>
  <si>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</si>
  <si>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</si>
  <si>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</si>
  <si>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</si>
  <si>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</si>
  <si>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</si>
  <si>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</si>
  <si>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</si>
  <si>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</si>
  <si>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</si>
  <si>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</si>
  <si>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</si>
  <si>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</si>
  <si>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</si>
  <si>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</si>
  <si>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</si>
  <si>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</si>
  <si>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</si>
  <si>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</si>
  <si>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</si>
  <si>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</si>
  <si>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</si>
  <si>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</si>
  <si>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</si>
  <si>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</si>
  <si>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</si>
  <si>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</si>
  <si>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</si>
  <si>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</si>
  <si>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</si>
  <si>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</si>
  <si>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</si>
  <si>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</si>
  <si>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</si>
  <si>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</si>
  <si>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</si>
  <si>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</si>
  <si>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</si>
  <si>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</si>
  <si>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</si>
  <si>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</si>
  <si>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</si>
  <si>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</si>
  <si>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</si>
  <si>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</si>
  <si>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</si>
  <si>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</si>
  <si>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</si>
  <si>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</si>
  <si>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</si>
  <si>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</si>
  <si>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</si>
  <si>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</si>
  <si>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</si>
  <si>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</si>
  <si>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</si>
  <si>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</si>
  <si>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</si>
  <si>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</si>
  <si>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</si>
  <si>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</si>
  <si>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</si>
  <si>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</si>
  <si>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</si>
  <si>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</si>
  <si>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</si>
  <si>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</si>
  <si>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</si>
  <si>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</si>
  <si>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</si>
  <si>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</si>
  <si>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</si>
  <si>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</si>
  <si>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</si>
  <si>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</si>
  <si>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</si>
  <si>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</si>
  <si>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</si>
  <si>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</si>
  <si>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</si>
  <si>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</si>
  <si>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</si>
  <si>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</si>
  <si>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</si>
  <si>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</si>
  <si>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</si>
  <si>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</si>
  <si>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</si>
  <si>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</si>
  <si>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</si>
  <si>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</si>
  <si>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</si>
  <si>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</si>
  <si>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</si>
  <si>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</si>
  <si>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</si>
  <si>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</si>
  <si>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</si>
  <si>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</si>
  <si>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</si>
  <si>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</si>
  <si>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</si>
  <si>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</si>
  <si>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</si>
  <si>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</si>
  <si>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</si>
  <si>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</si>
  <si>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</si>
  <si>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</si>
  <si>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</si>
  <si>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</si>
  <si>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</si>
  <si>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</si>
  <si>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</si>
  <si>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</si>
  <si>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</si>
  <si>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</si>
  <si>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</si>
  <si>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</si>
  <si>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</si>
  <si>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</si>
  <si>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</si>
  <si>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</si>
  <si>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</si>
  <si>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</si>
  <si>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</si>
  <si>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</si>
  <si>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</si>
  <si>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</si>
  <si>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</si>
  <si>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</si>
  <si>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</si>
  <si>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</si>
  <si>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</si>
  <si>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</si>
  <si>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</si>
  <si>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</si>
  <si>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</si>
  <si>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</si>
  <si>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</si>
  <si>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</si>
  <si>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</si>
  <si>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</si>
  <si>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</si>
  <si>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</si>
  <si>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</si>
  <si>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</si>
  <si>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</si>
  <si>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</si>
  <si>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</si>
  <si>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</si>
  <si>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</si>
  <si>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</si>
  <si>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</si>
  <si>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</si>
  <si>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</si>
  <si>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</si>
  <si>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</si>
  <si>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</si>
  <si>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</si>
  <si>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</si>
  <si>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</si>
  <si>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</si>
  <si>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</si>
  <si>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</si>
  <si>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</si>
  <si>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</si>
  <si>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</si>
  <si>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</si>
  <si>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</si>
  <si>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</si>
  <si>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</si>
  <si>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</si>
  <si>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</si>
  <si>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</si>
  <si>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</si>
  <si>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</si>
  <si>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</si>
  <si>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</si>
  <si>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</si>
  <si>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</si>
  <si>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</si>
  <si>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</si>
  <si>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</si>
  <si>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</si>
  <si>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</si>
  <si>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</si>
  <si>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</si>
  <si>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</si>
  <si>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</si>
  <si>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</si>
  <si>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</si>
  <si>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</si>
  <si>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</si>
  <si>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</si>
  <si>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</si>
  <si>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</si>
  <si>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</si>
  <si>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</si>
  <si>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</si>
  <si>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</si>
  <si>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</si>
  <si>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</si>
  <si>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</si>
  <si>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</si>
  <si>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</si>
  <si>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</si>
  <si>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</si>
  <si>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</si>
  <si>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</si>
  <si>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</si>
  <si>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</si>
  <si>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</si>
  <si>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</si>
  <si>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</si>
  <si>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</si>
  <si>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</si>
  <si>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</si>
  <si>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</si>
  <si>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</si>
  <si>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</si>
  <si>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</si>
  <si>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</si>
  <si>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</si>
  <si>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</si>
  <si>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</si>
  <si>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</si>
  <si>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</si>
  <si>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</si>
  <si>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</si>
  <si>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</si>
  <si>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</si>
  <si>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</si>
  <si>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</si>
  <si>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</si>
  <si>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</si>
  <si>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</si>
  <si>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</si>
  <si>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</si>
  <si>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</si>
  <si>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</si>
  <si>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</si>
  <si>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</si>
  <si>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</si>
  <si>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</si>
  <si>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</si>
  <si>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</si>
  <si>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</si>
  <si>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</si>
  <si>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</si>
  <si>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</si>
  <si>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</si>
  <si>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</si>
  <si>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</si>
  <si>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</si>
  <si>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</si>
  <si>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</si>
  <si>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</si>
  <si>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</si>
  <si>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</si>
  <si>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</si>
  <si>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</si>
  <si>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</si>
  <si>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</si>
  <si>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</si>
  <si>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</si>
  <si>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</si>
  <si>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</si>
  <si>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</si>
  <si>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</si>
  <si>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</si>
  <si>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</si>
  <si>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</si>
  <si>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</si>
  <si>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</si>
  <si>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</si>
  <si>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</si>
  <si>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</si>
  <si>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</si>
  <si>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</si>
  <si>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</si>
  <si>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</si>
  <si>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</si>
  <si>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</si>
  <si>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</si>
  <si>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</si>
  <si>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</si>
  <si>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</si>
  <si>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</si>
  <si>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</si>
  <si>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</si>
  <si>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</si>
  <si>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</si>
  <si>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</si>
  <si>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</si>
  <si>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</si>
  <si>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</si>
  <si>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</si>
  <si>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</si>
  <si>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</si>
  <si>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</si>
  <si>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</si>
  <si>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</si>
  <si>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</si>
  <si>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</si>
  <si>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</si>
  <si>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</si>
  <si>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</si>
  <si>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</si>
  <si>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</si>
  <si>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</si>
  <si>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</si>
  <si>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</si>
  <si>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</si>
  <si>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</si>
  <si>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</si>
  <si>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</si>
  <si>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</si>
  <si>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</si>
  <si>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</si>
  <si>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</si>
  <si>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</si>
  <si>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</si>
  <si>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</si>
  <si>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</si>
  <si>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</si>
  <si>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</si>
  <si>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</si>
  <si>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</si>
  <si>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</si>
  <si>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</si>
  <si>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</si>
  <si>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</si>
  <si>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</si>
  <si>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</si>
  <si>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</si>
  <si>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</si>
  <si>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</si>
  <si>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</si>
  <si>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</si>
  <si>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</si>
  <si>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</si>
  <si>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</si>
  <si>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</si>
  <si>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</si>
  <si>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</si>
  <si>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</si>
  <si>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</si>
  <si>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</si>
  <si>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</si>
  <si>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</si>
  <si>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</si>
  <si>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</si>
  <si>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</si>
  <si>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</si>
  <si>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</si>
  <si>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</si>
  <si>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</si>
  <si>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</si>
  <si>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</si>
  <si>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</si>
  <si>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</si>
  <si>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</si>
  <si>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</si>
  <si>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</si>
  <si>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</si>
  <si>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</si>
  <si>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</si>
  <si>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</si>
  <si>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</si>
  <si>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</si>
  <si>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</si>
  <si>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</si>
  <si>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</si>
  <si>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</si>
  <si>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</si>
  <si>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</si>
  <si>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</si>
  <si>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</si>
  <si>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</si>
  <si>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</si>
  <si>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</si>
  <si>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</si>
  <si>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</si>
  <si>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</si>
  <si>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</si>
  <si>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</si>
  <si>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</si>
  <si>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</si>
  <si>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</si>
  <si>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</si>
  <si>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</si>
  <si>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</si>
  <si>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</si>
  <si>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</si>
  <si>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</si>
  <si>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</si>
  <si>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</si>
  <si>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</si>
  <si>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</si>
  <si>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</si>
  <si>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</si>
  <si>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</si>
  <si>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</si>
  <si>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</si>
  <si>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</si>
  <si>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</si>
  <si>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</si>
  <si>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</si>
  <si>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</si>
  <si>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</si>
  <si>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</si>
  <si>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</si>
  <si>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</si>
  <si>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</si>
  <si>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</si>
  <si>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</si>
  <si>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</si>
  <si>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</si>
  <si>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</si>
  <si>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</si>
  <si>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</si>
  <si>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</si>
  <si>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</si>
  <si>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</si>
  <si>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</si>
  <si>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</si>
  <si>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</si>
  <si>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</si>
  <si>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</si>
  <si>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</si>
  <si>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</si>
  <si>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</si>
  <si>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</si>
  <si>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</si>
  <si>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</si>
  <si>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</si>
  <si>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</si>
  <si>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</si>
  <si>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</si>
  <si>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</si>
  <si>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</si>
  <si>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</si>
  <si>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</si>
  <si>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</si>
  <si>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</si>
  <si>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</si>
  <si>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</si>
  <si>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</si>
  <si>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</si>
  <si>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</si>
  <si>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</si>
  <si>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</si>
  <si>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</si>
  <si>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</si>
  <si>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</si>
  <si>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</si>
  <si>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</si>
  <si>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</si>
  <si>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</si>
  <si>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</si>
  <si>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</si>
  <si>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</si>
  <si>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</si>
  <si>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</si>
  <si>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</si>
  <si>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</si>
  <si>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</si>
  <si>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</si>
  <si>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</si>
  <si>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</si>
  <si>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</si>
  <si>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</si>
  <si>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</si>
  <si>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</si>
  <si>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</si>
  <si>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</si>
  <si>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</si>
  <si>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</si>
  <si>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</si>
  <si>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</si>
  <si>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</si>
  <si>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</si>
  <si>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</si>
  <si>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</si>
  <si>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</si>
  <si>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</si>
  <si>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</si>
  <si>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</si>
  <si>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</si>
  <si>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</si>
  <si>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</si>
  <si>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</si>
  <si>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</si>
  <si>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</si>
  <si>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</si>
  <si>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</si>
  <si>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</si>
  <si>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</si>
  <si>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</si>
  <si>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</si>
  <si>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</si>
  <si>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</si>
  <si>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</si>
  <si>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</si>
  <si>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</si>
  <si>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</si>
  <si>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</si>
  <si>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</si>
  <si>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</si>
  <si>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</si>
  <si>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</si>
  <si>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</si>
  <si>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</si>
  <si>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</si>
  <si>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</si>
  <si>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</si>
  <si>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</si>
  <si>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</si>
  <si>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</si>
  <si>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</si>
  <si>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</si>
  <si>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</si>
  <si>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</si>
  <si>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</si>
  <si>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</si>
  <si>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</si>
  <si>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</si>
  <si>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</si>
  <si>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</si>
  <si>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</si>
  <si>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</si>
  <si>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</si>
  <si>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</si>
  <si>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</si>
  <si>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</si>
  <si>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</si>
  <si>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</si>
  <si>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</si>
  <si>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</si>
  <si>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</si>
  <si>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</si>
  <si>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</si>
  <si>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</si>
  <si>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</si>
  <si>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</si>
  <si>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</si>
  <si>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</si>
  <si>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</si>
  <si>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</si>
  <si>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</si>
  <si>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</si>
  <si>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</si>
  <si>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</si>
  <si>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</si>
  <si>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</si>
  <si>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</si>
  <si>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</si>
  <si>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</si>
  <si>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</si>
  <si>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</si>
  <si>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</si>
  <si>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</si>
  <si>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</si>
  <si>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</si>
  <si>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</si>
  <si>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</si>
  <si>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</si>
  <si>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</si>
  <si>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</si>
  <si>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</si>
  <si>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</si>
  <si>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</si>
  <si>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</si>
  <si>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</si>
  <si>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</si>
  <si>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</si>
  <si>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</si>
  <si>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</si>
  <si>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</si>
  <si>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</si>
  <si>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</si>
  <si>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</si>
  <si>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</si>
  <si>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</si>
  <si>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</si>
  <si>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</si>
  <si>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</si>
  <si>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</si>
  <si>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</si>
  <si>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</si>
  <si>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</si>
  <si>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</si>
  <si>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</si>
  <si>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</si>
  <si>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</si>
  <si>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</si>
  <si>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</si>
  <si>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</si>
  <si>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</si>
  <si>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</si>
  <si>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</si>
  <si>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</si>
  <si>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</si>
  <si>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</si>
  <si>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</si>
  <si>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</si>
  <si>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</si>
  <si>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</si>
  <si>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</si>
  <si>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</si>
  <si>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</si>
  <si>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</si>
  <si>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</si>
  <si>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</si>
  <si>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</si>
  <si>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</si>
  <si>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</si>
  <si>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</si>
  <si>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</si>
  <si>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</si>
  <si>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</si>
  <si>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</si>
  <si>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</si>
  <si>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</si>
  <si>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</si>
  <si>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</si>
  <si>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</si>
  <si>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</si>
  <si>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</si>
  <si>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</si>
  <si>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</si>
  <si>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</si>
  <si>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</si>
  <si>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</si>
  <si>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</si>
  <si>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</si>
  <si>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</si>
  <si>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</si>
  <si>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</si>
  <si>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</si>
  <si>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</si>
  <si>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</si>
  <si>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</si>
  <si>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</si>
  <si>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</si>
  <si>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</si>
  <si>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</si>
  <si>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</si>
  <si>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</si>
  <si>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</si>
  <si>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</si>
  <si>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</si>
  <si>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</si>
  <si>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</si>
  <si>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</si>
  <si>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</si>
  <si>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</si>
  <si>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</si>
  <si>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</si>
  <si>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</si>
  <si>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</si>
  <si>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</si>
  <si>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</si>
  <si>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</si>
  <si>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</si>
  <si>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</si>
  <si>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</si>
  <si>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</si>
  <si>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</si>
  <si>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</si>
  <si>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</si>
  <si>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</si>
  <si>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</si>
  <si>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</si>
  <si>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</si>
  <si>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</si>
  <si>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</si>
  <si>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</si>
  <si>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</si>
  <si>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</si>
  <si>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</si>
  <si>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</si>
  <si>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</si>
  <si>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</si>
  <si>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</si>
  <si>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</si>
  <si>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</si>
  <si>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</si>
  <si>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</si>
  <si>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</si>
  <si>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</si>
  <si>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</si>
  <si>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</si>
  <si>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</si>
  <si>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</si>
  <si>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</si>
  <si>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</si>
  <si>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</si>
  <si>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</si>
  <si>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</si>
  <si>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</si>
  <si>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</si>
  <si>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</si>
  <si>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</si>
  <si>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</si>
  <si>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</si>
  <si>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</si>
  <si>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</si>
  <si>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</si>
  <si>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</si>
  <si>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</si>
  <si>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</si>
  <si>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</si>
  <si>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</si>
  <si>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</si>
  <si>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</si>
  <si>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</si>
  <si>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</si>
  <si>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</si>
  <si>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</si>
  <si>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</si>
  <si>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</si>
  <si>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</si>
  <si>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</si>
  <si>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</si>
  <si>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</si>
  <si>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</si>
  <si>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</si>
  <si>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</si>
  <si>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</si>
  <si>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</si>
  <si>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</si>
  <si>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</si>
  <si>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</si>
  <si>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</si>
  <si>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</si>
  <si>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</si>
  <si>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</si>
  <si>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</si>
  <si>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</si>
  <si>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</si>
  <si>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</si>
  <si>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</si>
  <si>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</si>
  <si>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</si>
  <si>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</si>
  <si>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</si>
  <si>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</si>
  <si>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</si>
  <si>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</si>
  <si>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</si>
  <si>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</si>
  <si>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</si>
  <si>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</si>
  <si>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</si>
  <si>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</si>
  <si>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</si>
  <si>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</si>
  <si>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</si>
  <si>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</si>
  <si>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</si>
  <si>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</si>
  <si>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</si>
  <si>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</si>
  <si>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</si>
  <si>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</si>
  <si>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</si>
  <si>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</si>
  <si>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</si>
  <si>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</si>
  <si>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</si>
  <si>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</si>
  <si>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</si>
  <si>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</si>
  <si>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</si>
  <si>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</si>
  <si>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</si>
  <si>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</si>
  <si>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</si>
  <si>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</si>
  <si>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</si>
  <si>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</si>
  <si>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</si>
  <si>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</si>
  <si>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</si>
  <si>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</si>
  <si>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</si>
  <si>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</si>
  <si>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</si>
  <si>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</si>
  <si>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</si>
  <si>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</si>
  <si>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</si>
  <si>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</si>
  <si>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</si>
  <si>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</si>
  <si>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</si>
  <si>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</si>
  <si>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</si>
  <si>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</si>
  <si>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</si>
  <si>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</si>
  <si>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</si>
  <si>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</si>
  <si>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</si>
  <si>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</si>
  <si>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</si>
  <si>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</si>
  <si>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</si>
  <si>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</si>
  <si>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</si>
  <si>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</si>
  <si>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</si>
  <si>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</si>
  <si>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</si>
  <si>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</si>
  <si>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</si>
  <si>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</si>
  <si>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</si>
  <si>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</si>
  <si>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</si>
  <si>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</si>
  <si>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</si>
  <si>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</si>
  <si>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</si>
  <si>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</si>
  <si>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</si>
  <si>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</si>
  <si>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</si>
  <si>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</si>
  <si>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</si>
  <si>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</si>
  <si>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</si>
  <si>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</si>
  <si>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</si>
  <si>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</si>
  <si>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</si>
  <si>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</si>
  <si>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</si>
  <si>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</si>
  <si>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</si>
  <si>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</si>
  <si>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</si>
  <si>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</si>
  <si>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</si>
  <si>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</si>
  <si>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</si>
  <si>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</si>
  <si>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</si>
  <si>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</si>
  <si>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</si>
  <si>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</si>
  <si>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</si>
  <si>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</si>
  <si>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</si>
  <si>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</si>
  <si>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</si>
  <si>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</si>
  <si>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</si>
  <si>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</si>
  <si>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</si>
  <si>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</si>
  <si>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</si>
  <si>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</si>
  <si>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</si>
  <si>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</si>
  <si>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</si>
  <si>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</si>
  <si>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</si>
  <si>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</si>
  <si>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</si>
  <si>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</si>
  <si>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</si>
  <si>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</si>
  <si>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</si>
  <si>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</si>
  <si>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</si>
  <si>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</si>
  <si>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</si>
  <si>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</si>
  <si>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</si>
  <si>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</si>
  <si>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</si>
  <si>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</si>
  <si>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</si>
  <si>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</si>
  <si>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</si>
  <si>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</si>
  <si>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</si>
  <si>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</si>
  <si>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</si>
  <si>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</si>
  <si>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</si>
  <si>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</si>
  <si>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</si>
  <si>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</si>
  <si>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</si>
  <si>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</si>
  <si>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</si>
  <si>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</si>
  <si>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</si>
  <si>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</si>
  <si>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</si>
  <si>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</si>
  <si>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</si>
  <si>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</si>
  <si>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</si>
  <si>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</si>
  <si>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</si>
  <si>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</si>
  <si>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</si>
  <si>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</si>
  <si>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</si>
  <si>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</si>
  <si>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</si>
  <si>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</si>
  <si>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</si>
  <si>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</si>
  <si>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</si>
  <si>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</si>
  <si>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</si>
  <si>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</si>
  <si>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</si>
  <si>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</si>
  <si>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</si>
  <si>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</si>
  <si>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</si>
  <si>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</si>
  <si>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</si>
  <si>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</si>
  <si>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</si>
  <si>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</si>
  <si>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</si>
  <si>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</si>
  <si>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</si>
  <si>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</si>
  <si>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</si>
  <si>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</si>
  <si>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</si>
  <si>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</si>
  <si>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</si>
  <si>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</si>
  <si>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</si>
  <si>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</si>
  <si>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</si>
  <si>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</si>
  <si>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</si>
  <si>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</si>
  <si>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</si>
  <si>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</si>
  <si>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</si>
  <si>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</si>
  <si>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</si>
  <si>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</si>
  <si>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</si>
  <si>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</si>
  <si>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</si>
  <si>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</si>
  <si>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</si>
  <si>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</si>
  <si>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</si>
  <si>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</si>
  <si>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</si>
  <si>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</si>
  <si>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</si>
  <si>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</si>
  <si>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</si>
  <si>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</si>
  <si>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</si>
  <si>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</si>
  <si>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</si>
  <si>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</si>
  <si>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</si>
  <si>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</si>
  <si>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</si>
  <si>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</si>
  <si>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</si>
  <si>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</si>
  <si>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</si>
  <si>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</si>
  <si>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</si>
  <si>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</si>
  <si>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</si>
  <si>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</si>
  <si>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</si>
  <si>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</si>
  <si>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</si>
  <si>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</si>
  <si>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</si>
  <si>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</si>
  <si>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</si>
  <si>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</si>
  <si>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</si>
  <si>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</si>
  <si>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</si>
  <si>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</si>
  <si>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</si>
  <si>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</si>
  <si>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</si>
  <si>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</si>
  <si>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</si>
  <si>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</si>
  <si>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</si>
  <si>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</si>
  <si>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</si>
  <si>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</si>
  <si>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</si>
  <si>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</si>
  <si>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</si>
  <si>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</si>
  <si>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</si>
  <si>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</si>
  <si>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</si>
  <si>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</si>
  <si>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</si>
  <si>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</si>
  <si>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</si>
  <si>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</si>
  <si>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</si>
  <si>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</si>
  <si>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</si>
  <si>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</si>
  <si>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</si>
  <si>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</si>
  <si>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</si>
  <si>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</si>
  <si>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</si>
  <si>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</si>
  <si>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</si>
  <si>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</si>
  <si>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</si>
  <si>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</si>
  <si>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</si>
  <si>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</si>
  <si>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</si>
  <si>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</si>
  <si>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</si>
  <si>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</si>
  <si>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</si>
  <si>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</si>
  <si>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</si>
  <si>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</si>
  <si>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</si>
  <si>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</si>
  <si>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</si>
  <si>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</si>
  <si>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</si>
  <si>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</si>
  <si>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</si>
  <si>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</si>
  <si>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</si>
  <si>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</si>
  <si>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</si>
  <si>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</si>
  <si>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</si>
  <si>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</si>
  <si>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</si>
  <si>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</si>
  <si>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</si>
  <si>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</si>
  <si>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</si>
  <si>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</si>
  <si>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</si>
  <si>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</si>
  <si>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</si>
  <si>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</si>
  <si>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</si>
  <si>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</si>
  <si>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</si>
  <si>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</si>
  <si>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</si>
  <si>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</si>
  <si>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</si>
  <si>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</si>
  <si>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</si>
  <si>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</si>
  <si>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</si>
  <si>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</si>
  <si>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</si>
  <si>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</si>
  <si>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</si>
  <si>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</si>
  <si>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</si>
  <si>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</si>
  <si>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</si>
  <si>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</si>
  <si>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</si>
  <si>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</si>
  <si>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</si>
  <si>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</si>
  <si>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</si>
  <si>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</si>
  <si>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</si>
  <si>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</si>
  <si>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</si>
  <si>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</si>
  <si>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</si>
  <si>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</si>
  <si>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</si>
  <si>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</si>
  <si>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</si>
  <si>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</si>
  <si>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</si>
  <si>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</si>
  <si>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</si>
  <si>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</si>
  <si>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</si>
  <si>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</si>
  <si>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</si>
  <si>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</si>
  <si>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</si>
  <si>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</si>
  <si>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</si>
  <si>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</si>
  <si>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</si>
  <si>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</si>
  <si>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</si>
  <si>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</si>
  <si>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</si>
  <si>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</si>
  <si>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</si>
  <si>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</si>
  <si>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</si>
  <si>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</si>
  <si>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</si>
  <si>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</si>
  <si>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</si>
  <si>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</si>
  <si>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</si>
  <si>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</si>
  <si>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</si>
  <si>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</si>
  <si>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</si>
  <si>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</si>
  <si>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</si>
  <si>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</si>
  <si>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</si>
  <si>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</si>
  <si>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</si>
  <si>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</si>
  <si>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</si>
  <si>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</si>
  <si>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</si>
  <si>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</si>
  <si>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</si>
  <si>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</si>
  <si>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</si>
  <si>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</si>
  <si>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</si>
  <si>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</si>
  <si>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</si>
  <si>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</si>
  <si>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</si>
  <si>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</si>
  <si>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</si>
  <si>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</si>
  <si>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</si>
  <si>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</si>
  <si>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</si>
  <si>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</si>
  <si>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</si>
  <si>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</si>
  <si>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</si>
  <si>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</si>
  <si>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</si>
  <si>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</si>
  <si>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</si>
  <si>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</si>
  <si>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</si>
  <si>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</si>
  <si>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</si>
  <si>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</si>
  <si>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</si>
  <si>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</si>
  <si>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</si>
  <si>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</si>
  <si>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</si>
  <si>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</si>
  <si>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</si>
  <si>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</si>
  <si>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</si>
  <si>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</si>
  <si>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</si>
  <si>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</si>
  <si>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</si>
  <si>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</si>
  <si>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</si>
  <si>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</si>
  <si>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</si>
  <si>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</si>
  <si>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</si>
  <si>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</si>
  <si>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</si>
  <si>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</si>
  <si>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</si>
  <si>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</si>
  <si>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</si>
  <si>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</si>
  <si>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</si>
  <si>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</si>
  <si>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</si>
  <si>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</si>
  <si>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</si>
  <si>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</si>
  <si>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</si>
  <si>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</si>
  <si>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</si>
  <si>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</si>
  <si>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</si>
  <si>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</si>
  <si>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</si>
  <si>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</si>
  <si>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</si>
  <si>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</si>
  <si>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</si>
  <si>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</si>
  <si>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</si>
  <si>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</si>
  <si>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</si>
  <si>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</si>
  <si>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</si>
  <si>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</si>
  <si>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</si>
  <si>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</si>
  <si>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</si>
  <si>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</si>
  <si>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</si>
  <si>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</si>
  <si>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</si>
  <si>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</si>
  <si>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</si>
  <si>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</si>
  <si>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</si>
  <si>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</si>
  <si>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</si>
  <si>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</si>
  <si>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</si>
  <si>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</si>
  <si>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</si>
  <si>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</si>
  <si>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</si>
  <si>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</si>
  <si>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</si>
  <si>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</si>
  <si>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</si>
  <si>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</si>
  <si>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</si>
  <si>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</si>
  <si>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</si>
  <si>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</si>
  <si>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</si>
  <si>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</si>
  <si>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</si>
  <si>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</si>
  <si>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</si>
  <si>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</si>
  <si>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</si>
  <si>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</si>
  <si>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</si>
  <si>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</si>
  <si>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</si>
  <si>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</si>
  <si>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</si>
  <si>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</si>
  <si>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</si>
  <si>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</si>
  <si>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</si>
  <si>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</si>
  <si>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</si>
  <si>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</si>
  <si>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</si>
  <si>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</si>
  <si>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</si>
  <si>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</si>
  <si>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</si>
  <si>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</si>
  <si>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</si>
  <si>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</si>
  <si>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</si>
  <si>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</si>
  <si>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</si>
  <si>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</si>
  <si>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</si>
  <si>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</si>
  <si>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</si>
  <si>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</si>
  <si>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</si>
  <si>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</si>
  <si>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</si>
  <si>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</si>
  <si>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</si>
  <si>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</si>
  <si>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</si>
  <si>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</si>
  <si>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</si>
  <si>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</si>
  <si>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</si>
  <si>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</si>
  <si>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</si>
  <si>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</si>
  <si>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</si>
  <si>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</si>
  <si>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</si>
  <si>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</si>
  <si>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</si>
  <si>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</si>
  <si>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</si>
  <si>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</si>
  <si>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</si>
  <si>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</si>
  <si>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</si>
  <si>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</si>
  <si>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</si>
  <si>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</si>
  <si>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</si>
  <si>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</si>
  <si>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</si>
  <si>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</si>
  <si>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</si>
  <si>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</si>
  <si>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</si>
  <si>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</si>
  <si>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</si>
  <si>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</si>
  <si>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</si>
  <si>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</si>
  <si>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</si>
  <si>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</si>
  <si>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</si>
  <si>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</si>
  <si>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</si>
  <si>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</si>
  <si>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</si>
  <si>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</si>
  <si>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</si>
  <si>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</si>
  <si>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</si>
  <si>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</si>
  <si>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</si>
  <si>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</si>
  <si>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</si>
  <si>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</si>
  <si>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</si>
  <si>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</si>
  <si>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</si>
  <si>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</si>
  <si>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</si>
  <si>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</si>
  <si>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</si>
  <si>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</si>
  <si>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</si>
  <si>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</si>
  <si>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</si>
  <si>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</si>
  <si>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</si>
  <si>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</si>
  <si>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</si>
  <si>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</si>
  <si>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</si>
  <si>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</si>
  <si>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</si>
  <si>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</si>
  <si>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</si>
  <si>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</si>
  <si>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</si>
  <si>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</si>
  <si>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</si>
  <si>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</si>
  <si>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</si>
  <si>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</si>
  <si>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</si>
  <si>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</si>
  <si>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</si>
  <si>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</si>
  <si>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</si>
  <si>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</si>
  <si>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</si>
  <si>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</si>
  <si>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</si>
  <si>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</si>
  <si>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</si>
  <si>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</si>
  <si>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</si>
  <si>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</si>
  <si>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</si>
  <si>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</si>
  <si>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</si>
  <si>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</si>
  <si>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</si>
  <si>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</si>
  <si>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</si>
  <si>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</si>
  <si>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</si>
  <si>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</si>
  <si>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</si>
  <si>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</si>
  <si>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</si>
  <si>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</si>
  <si>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</si>
  <si>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</si>
  <si>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</si>
  <si>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</si>
  <si>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</si>
  <si>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</si>
  <si>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</si>
  <si>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</si>
  <si>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</si>
  <si>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</si>
  <si>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</si>
  <si>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</si>
  <si>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</si>
  <si>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</si>
  <si>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</si>
  <si>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</si>
  <si>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</si>
  <si>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</si>
  <si>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</si>
  <si>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</si>
  <si>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</si>
  <si>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</si>
  <si>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</si>
  <si>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</si>
  <si>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</si>
  <si>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</si>
  <si>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</si>
  <si>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</si>
  <si>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</si>
  <si>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</si>
  <si>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</si>
  <si>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</si>
  <si>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</si>
  <si>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</si>
  <si>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</si>
  <si>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</si>
  <si>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</si>
  <si>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</si>
  <si>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</si>
  <si>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</si>
  <si>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</si>
  <si>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</si>
  <si>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</si>
  <si>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</si>
  <si>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</si>
  <si>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</si>
  <si>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</si>
  <si>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</si>
  <si>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</si>
  <si>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</si>
  <si>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</si>
  <si>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</si>
  <si>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</si>
  <si>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</si>
  <si>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</si>
  <si>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</si>
  <si>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</si>
  <si>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</si>
  <si>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</si>
  <si>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</si>
  <si>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</si>
  <si>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</si>
  <si>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</si>
  <si>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</si>
  <si>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</si>
  <si>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</si>
  <si>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</si>
  <si>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</si>
  <si>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</si>
  <si>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</si>
  <si>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</si>
  <si>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</si>
  <si>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</si>
  <si>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</si>
  <si>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</si>
  <si>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</si>
  <si>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</si>
  <si>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</si>
  <si>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</si>
  <si>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</si>
  <si>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</si>
  <si>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</si>
  <si>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</si>
  <si>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</si>
  <si>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</si>
  <si>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</si>
  <si>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</si>
  <si>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</si>
  <si>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</si>
  <si>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</si>
  <si>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</si>
  <si>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</si>
  <si>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</si>
  <si>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</si>
  <si>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</si>
  <si>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</si>
  <si>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</si>
  <si>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</si>
  <si>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</si>
  <si>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</si>
  <si>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</si>
  <si>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</si>
  <si>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</si>
  <si>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</si>
  <si>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</si>
  <si>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</si>
  <si>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</si>
  <si>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</si>
  <si>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</si>
  <si>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</si>
  <si>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</si>
  <si>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</si>
  <si>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</si>
  <si>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</si>
  <si>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</si>
  <si>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</si>
  <si>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</si>
  <si>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</si>
  <si>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</si>
  <si>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</si>
  <si>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</si>
  <si>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</si>
  <si>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</si>
  <si>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</si>
  <si>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</si>
  <si>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</si>
  <si>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</si>
  <si>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</si>
  <si>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</si>
  <si>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</si>
  <si>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</si>
  <si>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</si>
  <si>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</si>
  <si>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</si>
  <si>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</si>
  <si>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</si>
  <si>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</si>
  <si>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</si>
  <si>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</si>
  <si>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</si>
  <si>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</si>
  <si>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</si>
  <si>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</si>
  <si>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</si>
  <si>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</si>
  <si>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</si>
  <si>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</si>
  <si>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</si>
  <si>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</si>
  <si>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</si>
  <si>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</si>
  <si>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</si>
  <si>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</si>
  <si>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</si>
  <si>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</si>
  <si>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</si>
  <si>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</si>
  <si>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</si>
  <si>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</si>
  <si>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</si>
  <si>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</si>
  <si>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</si>
  <si>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</si>
  <si>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</si>
  <si>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</si>
  <si>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</si>
  <si>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</si>
  <si>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</si>
  <si>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</si>
  <si>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</si>
  <si>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</si>
  <si>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</si>
  <si>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</si>
  <si>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</si>
  <si>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</si>
  <si>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</si>
  <si>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</si>
  <si>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</si>
  <si>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</si>
  <si>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</si>
  <si>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</si>
  <si>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</si>
  <si>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</si>
  <si>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</si>
  <si>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</si>
  <si>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</si>
  <si>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</si>
  <si>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</si>
  <si>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</si>
  <si>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</si>
  <si>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</si>
  <si>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</si>
  <si>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</si>
  <si>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</si>
  <si>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</si>
  <si>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</si>
  <si>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</si>
  <si>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</si>
  <si>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</si>
  <si>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</si>
  <si>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</si>
  <si>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</si>
  <si>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</si>
  <si>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</si>
  <si>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</si>
  <si>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</si>
  <si>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</si>
  <si>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</si>
  <si>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</si>
  <si>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</si>
  <si>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</si>
  <si>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</si>
  <si>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</si>
  <si>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</si>
  <si>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</si>
  <si>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</si>
  <si>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</si>
  <si>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</si>
  <si>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</si>
  <si>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</si>
  <si>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</si>
  <si>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</si>
  <si>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</si>
  <si>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</si>
  <si>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</si>
  <si>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</si>
  <si>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</si>
  <si>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</si>
  <si>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</si>
  <si>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</si>
  <si>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</si>
  <si>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</si>
  <si>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</si>
  <si>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</si>
  <si>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</si>
  <si>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</si>
  <si>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</si>
  <si>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</si>
  <si>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</si>
  <si>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</si>
  <si>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</si>
  <si>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</si>
  <si>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</si>
  <si>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</si>
  <si>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</si>
  <si>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</si>
  <si>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</si>
  <si>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</si>
  <si>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</si>
  <si>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</si>
  <si>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</si>
  <si>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</si>
  <si>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</si>
  <si>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</si>
  <si>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</si>
  <si>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</si>
  <si>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</si>
  <si>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</si>
  <si>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</si>
  <si>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</si>
  <si>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</si>
  <si>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</si>
  <si>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</si>
  <si>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</si>
  <si>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</si>
  <si>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</si>
  <si>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</si>
  <si>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</si>
  <si>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</si>
  <si>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</si>
  <si>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</si>
  <si>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</si>
  <si>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</si>
  <si>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</si>
  <si>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</si>
  <si>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</si>
  <si>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</si>
  <si>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</si>
  <si>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</si>
  <si>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</si>
  <si>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</si>
  <si>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</si>
  <si>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</si>
  <si>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</si>
  <si>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</si>
  <si>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</si>
  <si>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</si>
  <si>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</si>
  <si>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</si>
  <si>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</si>
  <si>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</si>
  <si>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</si>
  <si>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</si>
  <si>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</si>
  <si>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</si>
  <si>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</si>
  <si>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</si>
  <si>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</si>
  <si>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</si>
  <si>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</si>
  <si>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</si>
  <si>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</si>
  <si>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</si>
  <si>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</si>
  <si>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</si>
  <si>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</si>
  <si>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</si>
  <si>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</si>
  <si>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</si>
  <si>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</si>
  <si>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</si>
  <si>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</si>
  <si>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</si>
  <si>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</si>
  <si>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</si>
  <si>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</si>
  <si>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</si>
  <si>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</si>
  <si>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</si>
  <si>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</si>
  <si>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</si>
  <si>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</si>
  <si>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</si>
  <si>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</si>
  <si>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</si>
  <si>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</si>
  <si>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</si>
  <si>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</si>
  <si>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</si>
  <si>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</si>
  <si>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</si>
  <si>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</si>
  <si>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</si>
  <si>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</si>
  <si>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</si>
  <si>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</si>
  <si>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</si>
  <si>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</si>
  <si>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</si>
  <si>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</si>
  <si>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</si>
  <si>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</si>
  <si>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</si>
  <si>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</si>
  <si>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</si>
  <si>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</si>
  <si>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</si>
  <si>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</si>
  <si>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</si>
  <si>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</si>
  <si>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</si>
  <si>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</si>
  <si>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</si>
  <si>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</si>
  <si>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</si>
  <si>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</si>
  <si>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</si>
  <si>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</si>
  <si>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</si>
  <si>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</si>
  <si>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</si>
  <si>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</si>
  <si>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</si>
  <si>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</si>
  <si>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</si>
  <si>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</si>
  <si>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</si>
  <si>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</si>
  <si>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</si>
  <si>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</si>
  <si>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</si>
  <si>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</si>
  <si>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</si>
  <si>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</si>
  <si>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</si>
  <si>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</si>
  <si>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</si>
  <si>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</si>
  <si>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</si>
  <si>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</si>
  <si>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</si>
  <si>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</si>
  <si>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</si>
  <si>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</si>
  <si>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</si>
  <si>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</si>
  <si>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</si>
  <si>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</si>
  <si>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</si>
  <si>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</si>
  <si>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</si>
  <si>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</si>
  <si>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</si>
  <si>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</si>
  <si>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</si>
  <si>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</si>
  <si>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</si>
  <si>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</si>
  <si>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</si>
  <si>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</si>
  <si>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</si>
  <si>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</si>
  <si>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</si>
  <si>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</si>
  <si>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</si>
  <si>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</si>
  <si>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</si>
  <si>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</si>
  <si>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</si>
  <si>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</si>
  <si>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</si>
  <si>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</si>
  <si>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</si>
  <si>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</si>
  <si>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</si>
  <si>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</si>
  <si>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</si>
  <si>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</si>
  <si>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</si>
  <si>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</si>
  <si>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</si>
  <si>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</si>
  <si>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</si>
  <si>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</si>
  <si>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</si>
  <si>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</si>
  <si>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</si>
  <si>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</si>
  <si>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</si>
  <si>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</si>
  <si>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</si>
  <si>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</si>
  <si>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</si>
  <si>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</si>
  <si>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</si>
  <si>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</si>
  <si>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</si>
  <si>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</si>
  <si>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</si>
  <si>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</si>
  <si>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</si>
  <si>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</si>
  <si>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</si>
  <si>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</si>
  <si>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</si>
  <si>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</si>
  <si>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</si>
  <si>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</si>
  <si>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</si>
  <si>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</si>
  <si>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</si>
  <si>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</si>
  <si>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</si>
  <si>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</si>
  <si>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</si>
  <si>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</si>
  <si>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</si>
  <si>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</si>
  <si>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</si>
  <si>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</si>
  <si>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</si>
  <si>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</si>
  <si>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</si>
  <si>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</si>
  <si>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</si>
  <si>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</si>
  <si>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</si>
  <si>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</si>
  <si>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</si>
  <si>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</si>
  <si>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</si>
  <si>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</si>
  <si>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</si>
  <si>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</si>
  <si>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</si>
  <si>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</si>
  <si>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</si>
  <si>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</si>
  <si>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</si>
  <si>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</si>
  <si>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</si>
  <si>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</si>
  <si>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</si>
  <si>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</si>
  <si>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</si>
  <si>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</si>
  <si>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</si>
  <si>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</si>
  <si>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</si>
  <si>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</si>
  <si>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</si>
  <si>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</si>
  <si>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</si>
  <si>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</si>
  <si>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</si>
  <si>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</si>
  <si>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</si>
  <si>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</si>
  <si>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</si>
  <si>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</si>
  <si>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</si>
  <si>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</si>
  <si>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</si>
  <si>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</si>
  <si>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</si>
  <si>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</si>
  <si>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</si>
  <si>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</si>
  <si>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</si>
  <si>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</si>
  <si>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</si>
  <si>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</si>
  <si>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</si>
  <si>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</si>
  <si>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</si>
  <si>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</si>
  <si>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</si>
  <si>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</si>
  <si>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</si>
  <si>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</si>
  <si>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</si>
  <si>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</si>
  <si>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</si>
  <si>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</si>
  <si>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</si>
  <si>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</si>
  <si>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</si>
  <si>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</si>
  <si>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</si>
  <si>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</si>
  <si>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</si>
  <si>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</si>
  <si>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</si>
  <si>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</si>
  <si>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</si>
  <si>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</si>
  <si>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</si>
  <si>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</si>
  <si>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</si>
  <si>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</si>
  <si>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</si>
  <si>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</si>
  <si>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</si>
  <si>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</si>
  <si>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</si>
  <si>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</si>
  <si>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</si>
  <si>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</si>
  <si>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</si>
  <si>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</si>
  <si>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</si>
  <si>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</si>
  <si>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</si>
  <si>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</si>
  <si>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</si>
  <si>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</si>
  <si>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</si>
  <si>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</si>
  <si>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</si>
  <si>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</si>
  <si>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</si>
  <si>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</si>
  <si>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</si>
  <si>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</si>
  <si>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</si>
  <si>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</si>
  <si>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</si>
  <si>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</si>
  <si>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</si>
  <si>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</si>
  <si>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</si>
  <si>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</si>
  <si>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</si>
  <si>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</si>
  <si>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</si>
  <si>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</si>
  <si>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</si>
  <si>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</si>
  <si>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</si>
  <si>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</si>
  <si>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</si>
  <si>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</si>
  <si>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</si>
  <si>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</si>
  <si>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</si>
  <si>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</si>
  <si>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</si>
  <si>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</si>
  <si>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</si>
  <si>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</si>
  <si>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</si>
  <si>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</si>
  <si>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</si>
  <si>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</si>
  <si>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</si>
  <si>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</si>
  <si>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</si>
  <si>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</si>
  <si>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</si>
  <si>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</si>
  <si>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</si>
  <si>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</si>
  <si>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</si>
  <si>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</si>
  <si>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</si>
  <si>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</si>
  <si>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</si>
  <si>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</si>
  <si>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</si>
  <si>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</si>
  <si>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</si>
  <si>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</si>
  <si>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</si>
  <si>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</si>
  <si>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</si>
  <si>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</si>
  <si>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</si>
  <si>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</si>
  <si>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</si>
  <si>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</si>
  <si>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</si>
  <si>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</si>
  <si>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</si>
  <si>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</si>
  <si>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</si>
  <si>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</si>
  <si>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</si>
  <si>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</si>
  <si>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</si>
  <si>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</si>
  <si>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</si>
  <si>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</si>
  <si>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</si>
  <si>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</si>
  <si>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</si>
  <si>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</si>
  <si>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</si>
  <si>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</si>
  <si>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</si>
  <si>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</si>
  <si>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</si>
  <si>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</si>
  <si>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</si>
  <si>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</si>
  <si>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</si>
  <si>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</si>
  <si>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</si>
  <si>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</si>
  <si>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</si>
  <si>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</si>
  <si>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</si>
  <si>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</si>
  <si>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</si>
  <si>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</si>
  <si>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</si>
  <si>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</si>
  <si>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</si>
  <si>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</si>
  <si>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</si>
  <si>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</si>
  <si>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</si>
  <si>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</si>
  <si>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</si>
  <si>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</si>
  <si>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</si>
  <si>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</si>
  <si>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</si>
  <si>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</si>
  <si>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</si>
  <si>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</si>
  <si>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</si>
  <si>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</si>
  <si>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</si>
  <si>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</si>
  <si>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</si>
  <si>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</si>
  <si>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</si>
  <si>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</si>
  <si>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</si>
  <si>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</si>
  <si>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</si>
  <si>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</si>
  <si>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</si>
  <si>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</si>
  <si>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</si>
  <si>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</si>
  <si>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</si>
  <si>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</si>
  <si>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</si>
  <si>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</si>
  <si>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</si>
  <si>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</si>
  <si>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</si>
  <si>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</si>
  <si>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</si>
  <si>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</si>
  <si>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</si>
  <si>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</si>
  <si>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</si>
  <si>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</si>
  <si>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</si>
  <si>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</si>
  <si>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</si>
  <si>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</si>
  <si>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</si>
  <si>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</si>
  <si>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</si>
  <si>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</si>
  <si>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</si>
  <si>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</si>
  <si>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</si>
  <si>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</si>
  <si>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</si>
  <si>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</si>
  <si>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</si>
  <si>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</si>
  <si>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</si>
  <si>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</si>
  <si>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</si>
  <si>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</si>
  <si>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</si>
  <si>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</si>
  <si>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</si>
  <si>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</si>
  <si>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</si>
  <si>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</si>
  <si>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</si>
  <si>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</si>
  <si>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</si>
  <si>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</si>
  <si>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</si>
  <si>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</si>
  <si>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</si>
  <si>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</si>
  <si>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</si>
  <si>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</si>
  <si>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</si>
  <si>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</si>
  <si>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</si>
  <si>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</si>
  <si>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</si>
  <si>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</si>
  <si>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</si>
  <si>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</si>
  <si>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</si>
  <si>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</si>
  <si>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</si>
  <si>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</si>
  <si>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</si>
  <si>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</si>
  <si>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</si>
  <si>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</si>
  <si>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</si>
  <si>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</si>
  <si>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</si>
  <si>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</si>
  <si>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</si>
  <si>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</si>
  <si>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</si>
  <si>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</si>
  <si>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</si>
  <si>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</si>
  <si>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</si>
  <si>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</si>
  <si>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</si>
  <si>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</si>
  <si>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</si>
  <si>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</si>
  <si>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</si>
  <si>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</si>
  <si>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</si>
  <si>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</si>
  <si>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</si>
  <si>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</si>
  <si>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</si>
  <si>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</si>
  <si>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</si>
  <si>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</si>
  <si>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</si>
  <si>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</si>
  <si>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</si>
  <si>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</si>
  <si>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</si>
  <si>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</si>
  <si>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</si>
  <si>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</si>
  <si>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</si>
  <si>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</si>
  <si>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</si>
  <si>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</si>
  <si>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</si>
  <si>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</si>
  <si>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</si>
  <si>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</si>
  <si>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</si>
  <si>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</si>
  <si>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</si>
  <si>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</si>
  <si>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</si>
  <si>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</si>
  <si>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</si>
  <si>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</si>
  <si>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</si>
  <si>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</si>
  <si>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</si>
  <si>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</si>
  <si>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</si>
  <si>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</si>
  <si>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</si>
  <si>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</si>
  <si>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</si>
  <si>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</si>
  <si>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</si>
  <si>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</si>
  <si>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</si>
  <si>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</si>
  <si>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</si>
  <si>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</si>
  <si>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</si>
  <si>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</si>
  <si>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</si>
  <si>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</si>
  <si>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</si>
  <si>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</si>
  <si>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</si>
  <si>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</si>
  <si>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</si>
  <si>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</si>
  <si>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</si>
  <si>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</si>
  <si>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</si>
  <si>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</si>
  <si>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</si>
  <si>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</si>
  <si>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</si>
  <si>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</si>
  <si>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</si>
  <si>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</si>
  <si>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</si>
  <si>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</si>
  <si>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</si>
  <si>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</si>
  <si>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</si>
  <si>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</si>
  <si>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</si>
  <si>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</si>
  <si>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</si>
  <si>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</si>
  <si>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</si>
  <si>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</si>
  <si>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</si>
  <si>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</si>
  <si>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</si>
  <si>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</si>
  <si>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</si>
  <si>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</si>
  <si>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</si>
  <si>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</si>
  <si>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</si>
  <si>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</si>
  <si>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</si>
  <si>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</si>
  <si>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</si>
  <si>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</si>
  <si>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</si>
  <si>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</si>
  <si>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</si>
  <si>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</si>
  <si>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</si>
  <si>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</si>
  <si>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</si>
  <si>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</si>
  <si>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</si>
  <si>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</si>
  <si>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</si>
  <si>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</si>
  <si>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</si>
  <si>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</si>
  <si>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</si>
  <si>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</si>
  <si>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</si>
  <si>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</si>
  <si>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</si>
  <si>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</si>
  <si>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</si>
  <si>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</si>
  <si>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</si>
  <si>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</si>
  <si>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</si>
  <si>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</si>
  <si>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</si>
  <si>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</si>
  <si>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</si>
  <si>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</si>
  <si>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</si>
  <si>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</si>
  <si>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</si>
  <si>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</si>
  <si>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</si>
  <si>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</si>
  <si>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</si>
  <si>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</si>
  <si>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</si>
  <si>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</si>
  <si>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</si>
  <si>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</si>
  <si>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</si>
  <si>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</si>
  <si>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</si>
  <si>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</si>
  <si>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</si>
  <si>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</si>
  <si>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</si>
  <si>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</si>
  <si>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</si>
  <si>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</si>
  <si>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</si>
  <si>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</si>
  <si>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</si>
  <si>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</si>
  <si>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</si>
  <si>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</si>
  <si>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</si>
  <si>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</si>
  <si>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</si>
  <si>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</si>
  <si>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</si>
  <si>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</si>
  <si>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</si>
  <si>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</si>
  <si>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</si>
  <si>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</si>
  <si>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</si>
  <si>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</si>
  <si>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</si>
  <si>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</si>
  <si>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</si>
  <si>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</si>
  <si>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</si>
  <si>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</si>
  <si>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</si>
  <si>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</si>
  <si>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</si>
  <si>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</si>
  <si>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</si>
  <si>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</si>
  <si>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</si>
  <si>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</si>
  <si>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</si>
  <si>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</si>
  <si>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</si>
  <si>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</si>
  <si>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</si>
  <si>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</si>
  <si>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</si>
  <si>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</si>
  <si>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</si>
  <si>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</si>
  <si>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</si>
  <si>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</si>
  <si>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</si>
  <si>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</si>
  <si>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</si>
  <si>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</si>
  <si>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</si>
  <si>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</si>
  <si>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</si>
  <si>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</si>
  <si>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</si>
  <si>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</si>
  <si>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</si>
  <si>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</si>
  <si>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</si>
  <si>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</si>
  <si>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</si>
  <si>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</si>
  <si>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</si>
  <si>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</si>
  <si>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</si>
  <si>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</si>
  <si>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</si>
  <si>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</si>
  <si>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</si>
  <si>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</si>
  <si>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</si>
  <si>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</si>
  <si>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</si>
  <si>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</si>
  <si>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</si>
  <si>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</si>
  <si>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</si>
  <si>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</si>
  <si>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</si>
  <si>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</si>
  <si>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</si>
  <si>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</si>
  <si>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</si>
  <si>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</si>
  <si>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</si>
  <si>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</si>
  <si>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</si>
  <si>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</si>
  <si>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</si>
  <si>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</si>
  <si>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</si>
  <si>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</si>
  <si>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</si>
  <si>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</si>
  <si>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</si>
  <si>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</si>
  <si>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</si>
  <si>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</si>
  <si>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</si>
  <si>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</si>
  <si>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</si>
  <si>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</si>
  <si>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</si>
  <si>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</si>
  <si>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</si>
  <si>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</si>
  <si>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</si>
  <si>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</si>
  <si>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</si>
  <si>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</si>
  <si>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</si>
  <si>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</si>
  <si>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</si>
  <si>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</si>
  <si>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</si>
  <si>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</si>
  <si>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</si>
  <si>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</si>
  <si>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</si>
  <si>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</si>
  <si>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</si>
  <si>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</si>
  <si>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</si>
  <si>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</si>
  <si>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</si>
  <si>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</si>
  <si>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</si>
  <si>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</si>
  <si>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</si>
  <si>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</si>
  <si>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</si>
  <si>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</si>
  <si>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</si>
  <si>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</si>
  <si>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</si>
  <si>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</si>
  <si>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</si>
  <si>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</si>
  <si>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</si>
  <si>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</si>
  <si>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</si>
  <si>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</si>
  <si>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</si>
  <si>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</si>
  <si>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</si>
  <si>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</si>
  <si>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</si>
  <si>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</si>
  <si>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</si>
  <si>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</si>
  <si>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</si>
  <si>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</si>
  <si>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</si>
  <si>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</si>
  <si>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</si>
  <si>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</si>
  <si>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</si>
  <si>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</si>
  <si>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</si>
  <si>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</si>
  <si>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</si>
  <si>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</si>
  <si>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</si>
  <si>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</si>
  <si>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</si>
  <si>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</si>
  <si>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</si>
  <si>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</si>
  <si>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</si>
  <si>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</si>
  <si>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</si>
  <si>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</si>
  <si>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</si>
  <si>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</si>
  <si>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</si>
  <si>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</si>
  <si>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</si>
  <si>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</si>
  <si>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</si>
  <si>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</si>
  <si>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</si>
  <si>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</si>
  <si>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</si>
  <si>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</si>
  <si>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</si>
  <si>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</si>
  <si>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</si>
  <si>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</si>
  <si>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</si>
  <si>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</si>
  <si>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</si>
  <si>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</si>
  <si>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</si>
  <si>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</si>
  <si>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</si>
  <si>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</si>
  <si>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</si>
  <si>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</si>
  <si>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</si>
  <si>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</si>
  <si>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</si>
  <si>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</si>
  <si>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</si>
  <si>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</si>
  <si>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</si>
  <si>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</si>
  <si>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</si>
  <si>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</si>
  <si>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</si>
  <si>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</si>
  <si>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</si>
  <si>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</si>
  <si>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</si>
  <si>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</si>
  <si>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</si>
  <si>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</si>
  <si>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</si>
  <si>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</si>
  <si>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</si>
  <si>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</si>
  <si>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</si>
  <si>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</si>
  <si>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</si>
  <si>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</si>
  <si>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</si>
  <si>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</si>
  <si>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</si>
  <si>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</si>
  <si>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</si>
  <si>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</si>
  <si>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</si>
  <si>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</si>
  <si>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</si>
  <si>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</si>
  <si>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</si>
  <si>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</si>
  <si>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</si>
  <si>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</si>
  <si>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</si>
  <si>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</si>
  <si>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</si>
  <si>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</si>
  <si>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</si>
  <si>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</si>
  <si>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</si>
  <si>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</si>
  <si>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</si>
  <si>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</si>
  <si>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</si>
  <si>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</si>
  <si>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</si>
  <si>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</si>
  <si>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</si>
  <si>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</si>
  <si>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</si>
  <si>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</si>
  <si>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</si>
  <si>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</si>
  <si>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</si>
  <si>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</si>
  <si>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</si>
  <si>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</si>
  <si>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</si>
  <si>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</si>
  <si>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</si>
  <si>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</si>
  <si>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</si>
  <si>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</si>
  <si>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</si>
  <si>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</si>
  <si>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</si>
  <si>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</si>
  <si>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</si>
  <si>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</si>
  <si>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</si>
  <si>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</si>
  <si>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</si>
  <si>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</si>
  <si>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</si>
  <si>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</si>
  <si>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</si>
  <si>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</si>
  <si>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</si>
  <si>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</si>
  <si>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</si>
  <si>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</si>
  <si>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</si>
  <si>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</si>
  <si>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</si>
  <si>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</si>
  <si>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</si>
  <si>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</si>
  <si>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</si>
  <si>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</si>
  <si>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</si>
  <si>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</si>
  <si>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</si>
  <si>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</si>
  <si>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</si>
  <si>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</si>
  <si>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</si>
  <si>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</si>
  <si>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</si>
  <si>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</si>
  <si>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</si>
  <si>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</si>
  <si>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</si>
  <si>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</si>
  <si>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</si>
  <si>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</si>
  <si>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</si>
  <si>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</si>
  <si>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</si>
  <si>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</si>
  <si>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</si>
  <si>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</si>
  <si>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</si>
  <si>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</si>
  <si>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</si>
  <si>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</si>
  <si>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</si>
  <si>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</si>
  <si>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</si>
  <si>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</si>
  <si>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</si>
  <si>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</si>
  <si>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</si>
  <si>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</si>
  <si>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</si>
  <si>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</si>
  <si>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</si>
  <si>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</si>
  <si>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</si>
  <si>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</si>
  <si>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</si>
  <si>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</si>
  <si>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</si>
  <si>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</si>
  <si>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</si>
  <si>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</si>
  <si>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</si>
  <si>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</si>
  <si>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</si>
  <si>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</si>
  <si>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</si>
  <si>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</si>
  <si>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</si>
  <si>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</si>
  <si>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</si>
  <si>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</si>
  <si>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</si>
  <si>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</si>
  <si>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</si>
  <si>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</si>
  <si>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</si>
  <si>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</si>
  <si>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</si>
  <si>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</si>
  <si>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</si>
  <si>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</si>
  <si>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</si>
  <si>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</si>
  <si>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</si>
  <si>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</si>
  <si>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</si>
  <si>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</si>
  <si>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</si>
  <si>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</si>
  <si>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</si>
  <si>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</si>
  <si>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</si>
  <si>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</si>
  <si>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</si>
  <si>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</si>
  <si>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</si>
  <si>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</si>
  <si>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</si>
  <si>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</si>
  <si>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</si>
  <si>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</si>
  <si>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</si>
  <si>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</si>
  <si>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</si>
  <si>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</si>
  <si>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</si>
  <si>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</si>
  <si>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</si>
  <si>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</si>
  <si>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</si>
  <si>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</si>
  <si>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</si>
  <si>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</si>
  <si>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</si>
  <si>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</si>
  <si>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</si>
  <si>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</si>
  <si>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</si>
  <si>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</si>
  <si>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</si>
  <si>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</si>
  <si>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</si>
  <si>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</si>
  <si>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</si>
  <si>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</si>
  <si>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</si>
  <si>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</si>
  <si>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</si>
  <si>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</si>
  <si>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</si>
  <si>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</si>
  <si>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</si>
  <si>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</si>
  <si>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</si>
  <si>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</si>
  <si>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</si>
  <si>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</si>
  <si>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</si>
  <si>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</si>
  <si>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</si>
  <si>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</si>
  <si>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</si>
  <si>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</si>
  <si>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</si>
  <si>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</si>
  <si>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</si>
  <si>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</si>
  <si>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</si>
  <si>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</si>
  <si>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</si>
  <si>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</si>
  <si>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</si>
  <si>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</si>
  <si>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</si>
  <si>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</si>
  <si>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</si>
  <si>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</si>
  <si>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</si>
  <si>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</si>
  <si>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</si>
  <si>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</si>
  <si>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</si>
  <si>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</si>
  <si>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</si>
  <si>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</si>
  <si>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</si>
  <si>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</si>
  <si>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</si>
  <si>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</si>
  <si>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</si>
  <si>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</si>
  <si>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</si>
  <si>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</si>
  <si>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</si>
  <si>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</si>
  <si>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</si>
  <si>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</si>
  <si>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</si>
  <si>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</si>
  <si>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</si>
  <si>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</si>
  <si>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</si>
  <si>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</si>
  <si>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</si>
  <si>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</si>
  <si>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</si>
  <si>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</si>
  <si>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</si>
  <si>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</si>
  <si>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</si>
  <si>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</si>
  <si>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</si>
  <si>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</si>
  <si>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</si>
  <si>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</si>
  <si>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</si>
  <si>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</si>
  <si>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</si>
  <si>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</si>
  <si>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</si>
  <si>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</si>
  <si>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</si>
  <si>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</si>
  <si>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</si>
  <si>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</si>
  <si>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</si>
  <si>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</si>
  <si>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</si>
  <si>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</si>
  <si>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</si>
  <si>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</si>
  <si>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</si>
  <si>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</si>
  <si>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</si>
  <si>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</si>
  <si>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</si>
  <si>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</si>
  <si>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</si>
  <si>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</si>
  <si>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</si>
  <si>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</si>
  <si>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</si>
  <si>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</si>
  <si>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</si>
  <si>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</si>
  <si>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</si>
  <si>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</si>
  <si>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</si>
  <si>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</si>
  <si>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</si>
  <si>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</si>
  <si>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</si>
  <si>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</si>
  <si>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</si>
  <si>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</si>
  <si>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</si>
  <si>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</si>
  <si>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</si>
  <si>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</si>
  <si>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</si>
  <si>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</si>
  <si>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</si>
  <si>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</si>
  <si>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</si>
  <si>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</si>
  <si>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</si>
  <si>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</si>
  <si>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</si>
  <si>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</si>
  <si>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</si>
  <si>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</si>
  <si>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</si>
  <si>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</si>
  <si>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</si>
  <si>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</si>
  <si>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</si>
  <si>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</si>
  <si>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</si>
  <si>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</si>
  <si>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</si>
  <si>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</si>
  <si>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</si>
  <si>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</si>
  <si>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</si>
  <si>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</si>
  <si>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</si>
  <si>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</si>
  <si>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</si>
  <si>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</si>
  <si>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</si>
  <si>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</si>
  <si>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</si>
  <si>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</si>
  <si>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</si>
  <si>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</si>
  <si>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</si>
  <si>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</si>
  <si>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</si>
  <si>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</si>
  <si>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</si>
  <si>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</si>
  <si>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</si>
  <si>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</si>
  <si>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</si>
  <si>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</si>
  <si>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</si>
  <si>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</si>
  <si>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</si>
  <si>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</si>
  <si>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</si>
  <si>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</si>
  <si>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</si>
  <si>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</si>
  <si>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</si>
  <si>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</si>
  <si>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</si>
  <si>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</si>
  <si>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</si>
  <si>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</si>
  <si>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</si>
  <si>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</si>
  <si>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</si>
  <si>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</si>
  <si>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</si>
  <si>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</si>
  <si>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</si>
  <si>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</si>
  <si>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</si>
  <si>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</si>
  <si>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</si>
  <si>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</si>
  <si>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</si>
  <si>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</si>
  <si>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</si>
  <si>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</si>
  <si>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</si>
  <si>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</si>
  <si>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</si>
  <si>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</si>
  <si>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</si>
  <si>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</si>
  <si>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</si>
  <si>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</si>
  <si>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</si>
  <si>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</si>
  <si>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</si>
  <si>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</si>
  <si>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</si>
  <si>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</si>
  <si>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</si>
  <si>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</si>
  <si>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</si>
  <si>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</si>
  <si>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</si>
  <si>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</si>
  <si>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</si>
  <si>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</si>
  <si>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</si>
  <si>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</si>
  <si>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</si>
  <si>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</si>
  <si>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</si>
  <si>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</si>
  <si>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</si>
  <si>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</si>
  <si>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</si>
  <si>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</si>
  <si>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</si>
  <si>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</si>
  <si>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</si>
  <si>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</si>
  <si>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</si>
  <si>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</si>
  <si>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</si>
  <si>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</si>
  <si>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</si>
  <si>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</si>
  <si>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</si>
  <si>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</si>
  <si>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</si>
  <si>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</si>
  <si>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</si>
  <si>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</si>
  <si>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</si>
  <si>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</si>
  <si>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</si>
  <si>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</si>
  <si>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</si>
  <si>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</si>
  <si>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</si>
  <si>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</si>
  <si>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</si>
  <si>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</si>
  <si>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</si>
  <si>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</si>
  <si>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</si>
  <si>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</si>
  <si>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</si>
  <si>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</si>
  <si>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</si>
  <si>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</si>
  <si>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</si>
  <si>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</si>
  <si>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</si>
  <si>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</si>
  <si>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</si>
  <si>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</si>
  <si>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</si>
  <si>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</si>
  <si>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</si>
  <si>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</si>
  <si>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</si>
  <si>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</si>
  <si>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</si>
  <si>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</si>
  <si>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</si>
  <si>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</si>
  <si>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</si>
  <si>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</si>
  <si>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</si>
  <si>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</si>
  <si>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</si>
  <si>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</si>
  <si>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</si>
  <si>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</si>
  <si>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</si>
  <si>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</si>
  <si>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</si>
  <si>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</si>
  <si>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</si>
  <si>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</si>
  <si>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</si>
  <si>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</si>
  <si>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</si>
  <si>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</si>
  <si>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</si>
  <si>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</si>
  <si>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</si>
  <si>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</si>
  <si>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</si>
  <si>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</si>
  <si>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</si>
  <si>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</si>
  <si>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</si>
  <si>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</si>
  <si>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</si>
  <si>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</si>
  <si>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</si>
  <si>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</si>
  <si>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</si>
  <si>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</si>
  <si>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</si>
  <si>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</si>
  <si>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</si>
  <si>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</si>
  <si>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</si>
  <si>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</si>
  <si>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</si>
  <si>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</si>
  <si>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</si>
  <si>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</si>
  <si>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</si>
  <si>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</si>
  <si>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</si>
  <si>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</si>
  <si>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</si>
  <si>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</si>
  <si>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</si>
  <si>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</si>
  <si>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</si>
  <si>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</si>
  <si>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</si>
  <si>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</si>
  <si>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</si>
  <si>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</si>
  <si>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</si>
  <si>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</si>
  <si>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</si>
  <si>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</si>
  <si>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</si>
  <si>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</si>
  <si>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</si>
  <si>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</si>
  <si>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</si>
  <si>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</si>
  <si>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</si>
  <si>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</si>
  <si>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</si>
  <si>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</si>
  <si>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</si>
  <si>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</si>
  <si>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</si>
  <si>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</si>
  <si>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</si>
  <si>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</si>
  <si>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</si>
  <si>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</si>
  <si>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</si>
  <si>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</si>
  <si>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</si>
  <si>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</si>
  <si>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</si>
  <si>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</si>
  <si>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</si>
  <si>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</si>
  <si>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</si>
  <si>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</si>
  <si>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</si>
  <si>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</si>
  <si>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</si>
  <si>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</si>
  <si>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</si>
  <si>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</si>
  <si>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</si>
  <si>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</si>
  <si>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</si>
  <si>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</si>
  <si>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</si>
  <si>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</si>
  <si>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</si>
  <si>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</si>
  <si>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</si>
  <si>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</si>
  <si>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</si>
  <si>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</si>
  <si>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</si>
  <si>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</si>
  <si>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</si>
  <si>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</si>
  <si>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</si>
  <si>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</si>
  <si>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</si>
  <si>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</si>
  <si>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</si>
  <si>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</si>
  <si>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</si>
  <si>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</si>
  <si>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</si>
  <si>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</si>
  <si>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</si>
  <si>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</si>
  <si>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</si>
  <si>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</si>
  <si>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</si>
  <si>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</si>
  <si>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</si>
  <si>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</si>
  <si>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</si>
  <si>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</si>
  <si>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</si>
  <si>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</si>
  <si>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</si>
  <si>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</si>
  <si>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</si>
  <si>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</si>
  <si>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</si>
  <si>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</si>
  <si>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</si>
  <si>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</si>
  <si>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</si>
  <si>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</si>
  <si>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</si>
  <si>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</si>
  <si>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</si>
  <si>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</si>
  <si>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</si>
  <si>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</si>
  <si>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</si>
  <si>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</si>
  <si>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</si>
  <si>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</si>
  <si>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</si>
  <si>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</si>
  <si>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</si>
  <si>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</si>
  <si>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</si>
  <si>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</si>
  <si>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</si>
  <si>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</si>
  <si>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</si>
  <si>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</si>
  <si>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</si>
  <si>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</si>
  <si>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</si>
  <si>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</si>
  <si>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</si>
  <si>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</si>
  <si>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</si>
  <si>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</si>
  <si>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</si>
  <si>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</si>
  <si>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</si>
  <si>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</si>
  <si>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</si>
  <si>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</si>
  <si>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</si>
  <si>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</si>
  <si>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</si>
  <si>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</si>
  <si>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</si>
  <si>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</si>
  <si>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</si>
  <si>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</si>
  <si>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</si>
  <si>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</si>
  <si>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</si>
  <si>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</si>
  <si>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</si>
  <si>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</si>
  <si>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</si>
  <si>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</si>
  <si>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</si>
  <si>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</si>
  <si>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</si>
  <si>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</si>
  <si>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</si>
  <si>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</si>
  <si>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</si>
  <si>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</si>
  <si>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</si>
  <si>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</si>
  <si>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</si>
  <si>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</si>
  <si>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</si>
  <si>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</si>
  <si>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</si>
  <si>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</si>
  <si>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</si>
  <si>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</si>
  <si>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</si>
  <si>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</si>
  <si>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</si>
  <si>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</si>
  <si>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</si>
  <si>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</si>
  <si>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</si>
  <si>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</si>
  <si>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</si>
  <si>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</si>
  <si>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</si>
  <si>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</si>
  <si>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</si>
  <si>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</si>
  <si>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</si>
  <si>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</si>
  <si>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</si>
  <si>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</si>
  <si>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</si>
  <si>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</si>
  <si>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</si>
  <si>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</si>
  <si>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</si>
  <si>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</si>
  <si>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</si>
  <si>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</si>
  <si>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</si>
  <si>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</si>
  <si>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</si>
  <si>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</si>
  <si>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</si>
  <si>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</si>
  <si>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</si>
  <si>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</si>
  <si>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</si>
  <si>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</si>
  <si>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</si>
  <si>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</si>
  <si>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</si>
  <si>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</si>
  <si>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</si>
  <si>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</si>
  <si>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</si>
  <si>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</si>
  <si>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</si>
  <si>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</si>
  <si>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</si>
  <si>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</si>
  <si>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</si>
  <si>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</si>
  <si>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</si>
  <si>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</si>
  <si>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</si>
  <si>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</si>
  <si>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</si>
  <si>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</si>
  <si>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</si>
  <si>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</si>
  <si>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</si>
  <si>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</si>
  <si>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</si>
  <si>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</si>
  <si>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</si>
  <si>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</si>
  <si>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</si>
  <si>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</si>
  <si>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</si>
  <si>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</si>
  <si>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</si>
  <si>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</si>
  <si>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</si>
  <si>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</si>
  <si>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</si>
  <si>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</si>
  <si>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</si>
  <si>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</si>
  <si>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</si>
  <si>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</si>
  <si>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</si>
  <si>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</si>
  <si>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</si>
  <si>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</si>
  <si>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</si>
  <si>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</si>
  <si>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</si>
  <si>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</si>
  <si>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</si>
  <si>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</si>
  <si>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</si>
  <si>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</si>
  <si>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</si>
  <si>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</si>
  <si>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</si>
  <si>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</si>
  <si>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</si>
  <si>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</si>
  <si>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</si>
  <si>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</si>
  <si>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</si>
  <si>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</si>
  <si>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</si>
  <si>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</si>
  <si>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</si>
  <si>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</si>
  <si>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</si>
  <si>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</si>
  <si>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</si>
  <si>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</si>
  <si>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</si>
  <si>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</si>
  <si>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</si>
  <si>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</si>
  <si>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</si>
  <si>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</si>
  <si>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</si>
  <si>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</si>
  <si>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</si>
  <si>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</si>
  <si>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</si>
  <si>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</si>
  <si>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</si>
  <si>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</si>
  <si>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</si>
  <si>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</si>
  <si>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</si>
  <si>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</si>
  <si>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</si>
  <si>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</si>
  <si>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</si>
  <si>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</si>
  <si>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</si>
  <si>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</si>
  <si>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</si>
  <si>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</si>
  <si>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</si>
  <si>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</si>
  <si>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</si>
  <si>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</si>
  <si>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</si>
  <si>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</si>
  <si>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</si>
  <si>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</si>
  <si>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</si>
  <si>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</si>
  <si>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</si>
  <si>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</si>
  <si>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</si>
  <si>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</si>
  <si>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</si>
  <si>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</si>
  <si>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</si>
  <si>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</si>
  <si>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</si>
  <si>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</si>
  <si>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</si>
  <si>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</si>
  <si>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</si>
  <si>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</si>
  <si>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</si>
  <si>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</si>
  <si>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</si>
  <si>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</si>
  <si>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</si>
  <si>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</si>
  <si>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</si>
  <si>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</si>
  <si>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</si>
  <si>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</si>
  <si>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</si>
  <si>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</si>
  <si>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</si>
  <si>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</si>
  <si>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</si>
  <si>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</si>
  <si>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</si>
  <si>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</si>
  <si>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</si>
  <si>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</si>
  <si>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</si>
  <si>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</si>
  <si>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</si>
  <si>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</si>
  <si>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</si>
  <si>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</si>
  <si>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</si>
  <si>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</si>
  <si>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</si>
  <si>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</si>
  <si>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</si>
  <si>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</si>
  <si>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</si>
  <si>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</si>
  <si>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</si>
  <si>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</si>
  <si>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</si>
  <si>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</si>
  <si>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</si>
  <si>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</si>
  <si>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</si>
  <si>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</si>
  <si>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</si>
  <si>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</si>
  <si>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</si>
  <si>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</si>
  <si>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</si>
  <si>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</si>
  <si>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</si>
  <si>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</si>
  <si>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</si>
  <si>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</si>
  <si>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</si>
  <si>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</si>
  <si>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</si>
  <si>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</si>
  <si>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</si>
  <si>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</si>
  <si>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</si>
  <si>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</si>
  <si>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</si>
  <si>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</si>
  <si>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</si>
  <si>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</si>
  <si>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</si>
  <si>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</si>
  <si>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</si>
  <si>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</si>
  <si>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</si>
  <si>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</si>
  <si>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</si>
  <si>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</si>
  <si>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</si>
  <si>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</si>
  <si>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</si>
  <si>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</si>
  <si>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</si>
  <si>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</si>
  <si>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</si>
  <si>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</si>
  <si>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</si>
  <si>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</si>
  <si>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</si>
  <si>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</si>
  <si>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</si>
  <si>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</si>
  <si>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</si>
  <si>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</si>
  <si>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</si>
  <si>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</si>
  <si>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</si>
  <si>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</si>
  <si>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</si>
  <si>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</si>
  <si>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</si>
  <si>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</si>
  <si>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</si>
  <si>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</si>
  <si>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</si>
  <si>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</si>
  <si>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</si>
  <si>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</si>
  <si>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</si>
  <si>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</si>
  <si>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</si>
  <si>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</si>
  <si>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</si>
  <si>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</si>
  <si>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</si>
  <si>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</si>
  <si>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</si>
  <si>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</si>
  <si>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</si>
  <si>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</si>
  <si>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</si>
  <si>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</si>
  <si>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</si>
  <si>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</si>
  <si>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</si>
  <si>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</si>
  <si>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</si>
  <si>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</si>
  <si>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</si>
  <si>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</si>
  <si>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</si>
  <si>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</si>
  <si>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</si>
  <si>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</si>
  <si>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</si>
  <si>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</si>
  <si>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</si>
  <si>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</si>
  <si>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</si>
  <si>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</si>
  <si>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</si>
  <si>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</si>
  <si>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</si>
  <si>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</si>
  <si>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</si>
  <si>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</si>
  <si>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</si>
  <si>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</si>
  <si>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</si>
  <si>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</si>
  <si>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</si>
  <si>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</si>
  <si>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</si>
  <si>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</si>
  <si>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</si>
  <si>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</si>
  <si>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</si>
  <si>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</si>
  <si>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</si>
  <si>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</si>
  <si>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</si>
  <si>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</si>
  <si>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</si>
  <si>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</si>
  <si>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</si>
  <si>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</si>
  <si>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</si>
  <si>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</si>
  <si>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</si>
  <si>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</si>
  <si>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</si>
  <si>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</si>
  <si>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</si>
  <si>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</si>
  <si>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</si>
  <si>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</si>
  <si>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</si>
  <si>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</si>
  <si>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</si>
  <si>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</si>
  <si>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</si>
  <si>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</si>
  <si>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</si>
  <si>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</si>
  <si>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</si>
  <si>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</si>
  <si>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</si>
  <si>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</si>
  <si>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</si>
  <si>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</si>
  <si>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</si>
  <si>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</si>
  <si>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</si>
  <si>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</si>
  <si>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</si>
  <si>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</si>
  <si>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</si>
  <si>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</si>
  <si>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</si>
  <si>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</si>
  <si>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</si>
  <si>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</si>
  <si>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</si>
  <si>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</si>
  <si>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</si>
  <si>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</si>
  <si>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</si>
  <si>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</si>
  <si>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</si>
  <si>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</si>
  <si>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</si>
  <si>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</si>
  <si>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</si>
  <si>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</si>
  <si>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</si>
  <si>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</si>
  <si>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</si>
  <si>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</si>
  <si>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</si>
  <si>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</si>
  <si>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</si>
  <si>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</si>
  <si>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</si>
  <si>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</si>
  <si>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</si>
  <si>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</si>
  <si>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</si>
  <si>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</si>
  <si>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</si>
  <si>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</si>
  <si>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</si>
  <si>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</si>
  <si>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</si>
  <si>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</si>
  <si>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</si>
  <si>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</si>
  <si>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</si>
  <si>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</si>
  <si>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</si>
  <si>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</si>
  <si>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</si>
  <si>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</si>
  <si>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</si>
  <si>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</si>
  <si>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</si>
  <si>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</si>
  <si>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</si>
  <si>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</si>
  <si>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</si>
  <si>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</si>
  <si>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</si>
  <si>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</si>
  <si>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</si>
  <si>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</si>
  <si>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</si>
  <si>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</si>
  <si>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</si>
  <si>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</si>
  <si>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</si>
  <si>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</si>
  <si>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</si>
  <si>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</si>
  <si>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</si>
  <si>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</si>
  <si>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</si>
  <si>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</si>
  <si>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</si>
  <si>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</si>
  <si>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</si>
  <si>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</si>
  <si>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</si>
  <si>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</si>
  <si>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</si>
  <si>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</si>
  <si>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</si>
  <si>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</si>
  <si>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</si>
  <si>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</si>
  <si>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</si>
  <si>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</si>
  <si>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</si>
  <si>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</si>
  <si>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</si>
  <si>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</si>
  <si>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</si>
  <si>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</si>
  <si>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</si>
  <si>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</si>
  <si>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</si>
  <si>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</si>
  <si>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</si>
  <si>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</si>
  <si>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</si>
  <si>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</si>
  <si>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</si>
  <si>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</si>
  <si>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</si>
  <si>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</si>
  <si>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</si>
  <si>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</si>
  <si>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</si>
  <si>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</si>
  <si>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</si>
  <si>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</si>
  <si>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</si>
  <si>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</si>
  <si>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</si>
  <si>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</si>
  <si>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</si>
  <si>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</si>
  <si>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</si>
  <si>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</si>
  <si>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</si>
  <si>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</si>
  <si>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</si>
  <si>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</si>
  <si>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</si>
  <si>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</si>
  <si>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</si>
  <si>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</si>
  <si>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</si>
  <si>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</si>
  <si>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</si>
  <si>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</si>
  <si>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</si>
  <si>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</si>
  <si>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</si>
  <si>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</si>
  <si>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</si>
  <si>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</si>
  <si>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</si>
  <si>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</si>
  <si>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</si>
  <si>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</si>
  <si>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</si>
  <si>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</si>
  <si>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</si>
  <si>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</si>
  <si>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</si>
  <si>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</si>
  <si>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</si>
  <si>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</si>
  <si>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</si>
  <si>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</si>
  <si>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</si>
  <si>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</si>
  <si>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</si>
  <si>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</si>
  <si>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</si>
  <si>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</si>
  <si>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</si>
  <si>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</si>
  <si>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</si>
  <si>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</si>
  <si>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</si>
  <si>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</si>
  <si>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</si>
  <si>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</si>
  <si>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</si>
  <si>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</si>
  <si>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</si>
  <si>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</si>
  <si>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</si>
  <si>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</si>
  <si>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</si>
  <si>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</si>
  <si>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</si>
  <si>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</si>
  <si>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</si>
  <si>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</si>
  <si>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</si>
  <si>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</si>
  <si>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</si>
  <si>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</si>
  <si>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</si>
  <si>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</si>
  <si>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</si>
  <si>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</si>
  <si>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</si>
  <si>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</si>
  <si>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</si>
  <si>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</si>
  <si>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</si>
  <si>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</si>
  <si>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</si>
  <si>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</si>
  <si>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</si>
  <si>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</si>
  <si>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</si>
  <si>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</si>
  <si>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</si>
  <si>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</si>
  <si>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</si>
  <si>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</si>
  <si>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</si>
  <si>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</si>
  <si>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</si>
  <si>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</si>
  <si>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</si>
  <si>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</si>
  <si>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</si>
  <si>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</si>
  <si>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</si>
  <si>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</si>
  <si>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</si>
  <si>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</si>
  <si>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</si>
  <si>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</si>
  <si>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</si>
  <si>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</si>
  <si>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</si>
  <si>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</si>
  <si>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</si>
  <si>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</si>
  <si>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</si>
  <si>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</si>
  <si>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</si>
  <si>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</si>
  <si>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</si>
  <si>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</si>
  <si>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</si>
  <si>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</si>
  <si>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</si>
  <si>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</si>
  <si>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</si>
  <si>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</si>
  <si>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</si>
  <si>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</si>
  <si>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</si>
  <si>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</si>
  <si>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</si>
  <si>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</si>
  <si>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</si>
  <si>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</si>
  <si>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</si>
  <si>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</si>
  <si>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</si>
  <si>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</si>
  <si>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</si>
  <si>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</si>
  <si>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</si>
  <si>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</si>
  <si>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</si>
  <si>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</si>
  <si>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</si>
  <si>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</si>
  <si>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</si>
  <si>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</si>
  <si>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</si>
  <si>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</si>
  <si>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</si>
  <si>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</si>
  <si>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</si>
  <si>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</si>
  <si>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</si>
  <si>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</si>
  <si>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</si>
  <si>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</si>
  <si>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</si>
  <si>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</si>
  <si>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</si>
  <si>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</si>
  <si>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</si>
  <si>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</si>
  <si>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</si>
  <si>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</si>
  <si>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</si>
  <si>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</si>
  <si>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</si>
  <si>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</si>
  <si>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</si>
  <si>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</si>
  <si>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</si>
  <si>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</si>
  <si>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</si>
  <si>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</si>
  <si>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</si>
  <si>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</si>
  <si>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</si>
  <si>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</si>
  <si>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</si>
  <si>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</si>
  <si>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</si>
  <si>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</si>
  <si>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</si>
  <si>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</si>
  <si>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</si>
  <si>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</si>
  <si>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</si>
  <si>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</si>
  <si>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</si>
  <si>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</si>
  <si>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</si>
  <si>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</si>
  <si>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</si>
  <si>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</si>
  <si>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</si>
  <si>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</si>
  <si>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</si>
  <si>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</si>
  <si>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</si>
  <si>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</si>
  <si>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</si>
  <si>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</si>
  <si>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</si>
  <si>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</si>
  <si>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</si>
  <si>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</si>
  <si>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</si>
  <si>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</si>
  <si>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</si>
  <si>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</si>
  <si>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</si>
  <si>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</si>
  <si>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</si>
  <si>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</si>
  <si>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</si>
  <si>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</si>
  <si>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</si>
  <si>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</si>
  <si>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</si>
  <si>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</si>
  <si>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</si>
  <si>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</si>
  <si>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</si>
  <si>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</si>
  <si>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</si>
  <si>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</si>
  <si>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</si>
  <si>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</si>
  <si>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</si>
  <si>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</si>
  <si>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</si>
  <si>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</si>
  <si>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</si>
  <si>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</si>
  <si>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</si>
  <si>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</si>
  <si>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</si>
  <si>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</si>
  <si>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</si>
  <si>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</si>
  <si>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</si>
  <si>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</si>
  <si>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</si>
  <si>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</si>
  <si>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</si>
  <si>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</si>
  <si>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</si>
  <si>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</si>
  <si>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</si>
  <si>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</si>
  <si>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</si>
  <si>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</si>
  <si>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</si>
  <si>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</si>
  <si>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</si>
  <si>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</si>
  <si>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</si>
  <si>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</si>
  <si>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</si>
  <si>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</si>
  <si>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</si>
  <si>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</si>
  <si>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</si>
  <si>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</si>
  <si>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</si>
  <si>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</si>
  <si>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</si>
  <si>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</si>
  <si>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</si>
  <si>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</si>
  <si>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</si>
  <si>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</si>
  <si>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</si>
  <si>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</si>
  <si>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</si>
  <si>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</si>
  <si>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</si>
  <si>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</si>
  <si>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</si>
  <si>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</si>
  <si>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</si>
  <si>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</si>
  <si>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</si>
  <si>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</si>
  <si>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</si>
  <si>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</si>
  <si>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</si>
  <si>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</si>
  <si>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</si>
  <si>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</si>
  <si>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</si>
  <si>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</si>
  <si>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</si>
  <si>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</si>
  <si>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</si>
  <si>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</si>
  <si>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</si>
  <si>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</si>
  <si>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</si>
  <si>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</si>
  <si>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</si>
  <si>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</si>
  <si>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</si>
  <si>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</si>
  <si>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</si>
  <si>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</si>
  <si>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</si>
  <si>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</si>
  <si>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</si>
  <si>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</si>
  <si>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</si>
  <si>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</si>
  <si>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</si>
  <si>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</si>
  <si>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</si>
  <si>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</si>
  <si>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</si>
  <si>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</si>
  <si>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</si>
  <si>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</si>
  <si>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</si>
  <si>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</si>
  <si>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</si>
  <si>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</si>
  <si>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</si>
  <si>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</si>
  <si>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</si>
  <si>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</si>
  <si>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</si>
  <si>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</si>
  <si>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</si>
  <si>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</si>
  <si>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</si>
  <si>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</si>
  <si>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</si>
  <si>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</si>
  <si>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</si>
  <si>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</si>
  <si>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</si>
  <si>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</si>
  <si>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</si>
  <si>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</si>
  <si>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</si>
  <si>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</si>
  <si>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</si>
  <si>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</si>
  <si>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</si>
  <si>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</si>
  <si>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</si>
  <si>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</si>
  <si>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</si>
  <si>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</si>
  <si>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</si>
  <si>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</si>
  <si>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</si>
  <si>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</si>
  <si>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</si>
  <si>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</si>
  <si>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</si>
  <si>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</si>
  <si>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</si>
  <si>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</si>
  <si>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</si>
  <si>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</si>
  <si>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</si>
  <si>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</si>
  <si>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</si>
  <si>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</si>
  <si>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</si>
  <si>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</si>
  <si>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</si>
  <si>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</si>
  <si>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</si>
  <si>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</si>
  <si>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</si>
  <si>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</si>
  <si>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</si>
  <si>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</si>
  <si>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</si>
  <si>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</si>
  <si>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</si>
  <si>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</si>
  <si>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</si>
  <si>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</si>
  <si>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</si>
  <si>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</si>
  <si>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</si>
  <si>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</si>
  <si>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</si>
  <si>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</si>
  <si>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</si>
  <si>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</si>
  <si>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</si>
  <si>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</si>
  <si>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</si>
  <si>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</si>
  <si>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</si>
  <si>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</si>
  <si>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</si>
  <si>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</si>
  <si>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</si>
  <si>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</si>
  <si>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</si>
  <si>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</si>
  <si>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</si>
  <si>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</si>
  <si>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</si>
  <si>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</si>
  <si>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</si>
  <si>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</si>
  <si>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</si>
  <si>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</si>
  <si>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</si>
  <si>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</si>
  <si>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</si>
  <si>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</si>
  <si>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</si>
  <si>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</si>
  <si>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</si>
  <si>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</si>
  <si>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</si>
  <si>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</si>
  <si>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</si>
  <si>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</si>
  <si>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</si>
  <si>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</si>
  <si>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</si>
  <si>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</si>
  <si>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</si>
  <si>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</si>
  <si>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</si>
  <si>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</si>
  <si>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</si>
  <si>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</si>
  <si>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</si>
  <si>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</si>
  <si>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</si>
  <si>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</si>
  <si>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</si>
  <si>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</si>
  <si>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</si>
  <si>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</si>
  <si>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</si>
  <si>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</si>
  <si>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</si>
  <si>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</si>
  <si>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</si>
  <si>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</si>
  <si>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</si>
  <si>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</si>
  <si>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</si>
  <si>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</si>
  <si>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</si>
  <si>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</si>
  <si>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</si>
  <si>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</si>
  <si>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</si>
  <si>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</si>
  <si>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</si>
  <si>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</si>
  <si>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</si>
  <si>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</si>
  <si>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</si>
  <si>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</si>
  <si>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</si>
  <si>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</si>
  <si>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</si>
  <si>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</si>
  <si>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</si>
  <si>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</si>
  <si>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</si>
  <si>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</si>
  <si>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</si>
  <si>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</si>
  <si>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</si>
  <si>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</si>
  <si>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</si>
  <si>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</si>
  <si>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</si>
  <si>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</si>
  <si>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</si>
  <si>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</si>
  <si>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</si>
  <si>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</si>
  <si>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</si>
  <si>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</si>
  <si>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</si>
  <si>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</si>
  <si>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</si>
  <si>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</si>
  <si>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</si>
  <si>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</si>
  <si>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</si>
  <si>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</si>
  <si>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</si>
  <si>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</si>
  <si>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</si>
  <si>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</si>
  <si>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</si>
  <si>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</si>
  <si>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</si>
  <si>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</si>
  <si>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</si>
  <si>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</si>
  <si>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</si>
  <si>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</si>
  <si>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</si>
  <si>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</si>
  <si>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</si>
  <si>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</si>
  <si>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</si>
  <si>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</si>
  <si>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</si>
  <si>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</si>
  <si>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</si>
  <si>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</si>
  <si>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</si>
  <si>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</si>
  <si>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</si>
  <si>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</si>
  <si>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</si>
  <si>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</si>
  <si>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</si>
  <si>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</si>
  <si>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</si>
  <si>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</si>
  <si>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</si>
  <si>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</si>
  <si>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</si>
  <si>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</si>
  <si>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</si>
  <si>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</si>
  <si>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</si>
  <si>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</si>
  <si>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</si>
  <si>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</si>
  <si>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</si>
  <si>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</si>
  <si>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</si>
  <si>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</si>
  <si>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</si>
  <si>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</si>
  <si>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</si>
  <si>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</si>
  <si>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</si>
  <si>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</si>
  <si>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</si>
  <si>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</si>
  <si>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</si>
  <si>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</si>
  <si>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</si>
  <si>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</si>
  <si>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</si>
  <si>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</si>
  <si>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</si>
  <si>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</si>
  <si>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</si>
  <si>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</si>
  <si>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</si>
  <si>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</si>
  <si>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</si>
  <si>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</si>
  <si>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</si>
  <si>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</si>
  <si>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</si>
  <si>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</si>
  <si>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</si>
  <si>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</si>
  <si>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</si>
  <si>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</si>
  <si>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</si>
  <si>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</si>
  <si>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</si>
  <si>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</si>
  <si>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</si>
  <si>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</si>
  <si>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</si>
  <si>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</si>
  <si>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</si>
  <si>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</si>
  <si>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</si>
  <si>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</si>
  <si>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</si>
  <si>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</si>
  <si>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</si>
  <si>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</si>
  <si>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</si>
  <si>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</si>
  <si>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</si>
  <si>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</si>
  <si>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</si>
  <si>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</si>
  <si>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</si>
  <si>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</si>
  <si>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</si>
  <si>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</si>
  <si>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</si>
  <si>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</si>
  <si>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</si>
  <si>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</si>
  <si>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</si>
  <si>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</si>
  <si>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</si>
  <si>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</si>
  <si>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</si>
  <si>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</si>
  <si>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</si>
  <si>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</si>
  <si>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</si>
  <si>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</si>
  <si>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</si>
  <si>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</si>
  <si>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</si>
  <si>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</si>
  <si>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</si>
  <si>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</si>
  <si>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</si>
  <si>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</si>
  <si>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</si>
  <si>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</si>
  <si>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</si>
  <si>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</si>
  <si>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</si>
  <si>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</si>
  <si>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</si>
  <si>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</si>
  <si>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</si>
  <si>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</si>
  <si>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</si>
  <si>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</si>
  <si>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</si>
  <si>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</si>
  <si>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</si>
  <si>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</si>
  <si>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</si>
  <si>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</si>
  <si>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</si>
  <si>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</si>
  <si>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</si>
  <si>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</si>
  <si>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</si>
  <si>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</si>
  <si>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</si>
  <si>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</si>
  <si>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</si>
  <si>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</si>
  <si>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</si>
  <si>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</si>
  <si>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</si>
  <si>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</si>
  <si>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</si>
  <si>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</si>
  <si>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</si>
  <si>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</si>
  <si>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</si>
  <si>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</si>
  <si>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</si>
  <si>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</si>
  <si>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</si>
  <si>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</si>
  <si>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</si>
  <si>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</si>
  <si>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</si>
  <si>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</si>
  <si>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</si>
  <si>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</si>
  <si>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</si>
  <si>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</si>
  <si>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</si>
  <si>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</si>
  <si>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</si>
  <si>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</si>
  <si>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</si>
  <si>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</si>
  <si>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</si>
  <si>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</si>
  <si>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</si>
  <si>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</si>
  <si>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</si>
  <si>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</si>
  <si>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</si>
  <si>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</si>
  <si>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</si>
  <si>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</si>
  <si>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</si>
  <si>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</si>
  <si>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</si>
  <si>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</si>
  <si>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</si>
  <si>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</si>
  <si>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</si>
  <si>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</si>
  <si>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</si>
  <si>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</si>
  <si>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</si>
  <si>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</si>
  <si>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</si>
  <si>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</si>
  <si>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</si>
  <si>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</si>
  <si>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</si>
  <si>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</si>
  <si>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</si>
  <si>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</si>
  <si>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</si>
  <si>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</si>
  <si>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</si>
  <si>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</si>
  <si>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</si>
  <si>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</si>
  <si>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</si>
  <si>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</si>
  <si>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</si>
  <si>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</si>
  <si>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</si>
  <si>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</si>
  <si>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</si>
  <si>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</si>
  <si>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</si>
  <si>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</si>
  <si>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</si>
  <si>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</si>
  <si>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</si>
  <si>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</si>
  <si>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</si>
  <si>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</si>
  <si>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</si>
  <si>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</si>
  <si>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</si>
  <si>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</si>
  <si>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</si>
  <si>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</si>
  <si>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</si>
  <si>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</si>
  <si>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</si>
  <si>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</si>
  <si>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</si>
  <si>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</si>
  <si>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</si>
  <si>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</si>
  <si>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</si>
  <si>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</si>
  <si>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</si>
  <si>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</si>
  <si>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</si>
  <si>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</si>
  <si>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</si>
  <si>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</si>
  <si>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</si>
  <si>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</si>
  <si>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</si>
  <si>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</si>
  <si>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</si>
  <si>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</si>
  <si>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</si>
  <si>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</si>
  <si>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</si>
  <si>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</si>
  <si>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</si>
  <si>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</si>
  <si>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</si>
  <si>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</si>
  <si>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</si>
  <si>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</si>
  <si>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</si>
  <si>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</si>
  <si>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</si>
  <si>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</si>
  <si>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</si>
  <si>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</si>
  <si>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</si>
  <si>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</si>
  <si>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</si>
  <si>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</si>
  <si>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</si>
  <si>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</si>
  <si>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</si>
  <si>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</si>
  <si>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</si>
  <si>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</si>
  <si>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</si>
  <si>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</si>
  <si>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</si>
  <si>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</si>
  <si>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</si>
  <si>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</si>
  <si>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</si>
  <si>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</si>
  <si>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</si>
  <si>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</si>
  <si>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</si>
  <si>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</si>
  <si>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</si>
  <si>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</si>
  <si>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</si>
  <si>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</si>
  <si>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</si>
  <si>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</si>
  <si>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</si>
  <si>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</si>
  <si>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</si>
  <si>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</si>
  <si>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</si>
  <si>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</si>
  <si>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</si>
  <si>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</si>
  <si>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</si>
  <si>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</si>
  <si>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</si>
  <si>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</si>
  <si>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</si>
  <si>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</si>
  <si>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</si>
  <si>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</si>
  <si>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</si>
  <si>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</si>
  <si>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</si>
  <si>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</si>
  <si>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</si>
  <si>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</si>
  <si>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</si>
  <si>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</si>
  <si>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</si>
  <si>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</si>
  <si>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</si>
  <si>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</si>
  <si>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</si>
  <si>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</si>
  <si>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</si>
  <si>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</si>
  <si>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</si>
  <si>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</si>
  <si>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</si>
  <si>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</si>
  <si>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</si>
  <si>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</si>
  <si>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</si>
  <si>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</si>
  <si>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</si>
  <si>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</si>
  <si>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</si>
  <si>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</si>
  <si>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</si>
  <si>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</si>
  <si>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</si>
  <si>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</si>
  <si>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</si>
  <si>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</si>
  <si>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</si>
  <si>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</si>
  <si>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</si>
  <si>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</si>
  <si>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</si>
  <si>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</si>
  <si>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</si>
  <si>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</si>
  <si>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</si>
  <si>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</si>
  <si>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</si>
  <si>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</si>
  <si>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</si>
  <si>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</si>
  <si>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</si>
  <si>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</si>
  <si>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</si>
  <si>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</si>
  <si>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</si>
  <si>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</si>
  <si>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</si>
  <si>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</si>
  <si>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</si>
  <si>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</si>
  <si>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</si>
  <si>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</si>
  <si>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</si>
  <si>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</si>
  <si>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</si>
  <si>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</si>
  <si>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</si>
  <si>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</si>
  <si>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</si>
  <si>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</si>
  <si>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</si>
  <si>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</si>
  <si>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</si>
  <si>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</si>
  <si>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</si>
  <si>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</si>
  <si>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</si>
  <si>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</si>
  <si>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</si>
  <si>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</si>
  <si>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</si>
  <si>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</si>
  <si>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</si>
  <si>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</si>
  <si>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</si>
  <si>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</si>
  <si>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</si>
  <si>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</si>
  <si>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</si>
  <si>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</si>
  <si>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</si>
  <si>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</si>
  <si>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</si>
  <si>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</si>
  <si>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</si>
  <si>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</si>
  <si>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</si>
  <si>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</si>
  <si>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</si>
  <si>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</si>
  <si>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</si>
  <si>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</si>
  <si>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</si>
  <si>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</si>
  <si>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</si>
  <si>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</si>
  <si>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</si>
  <si>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</si>
  <si>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</si>
  <si>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</si>
  <si>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</si>
  <si>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</si>
  <si>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</si>
  <si>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</si>
  <si>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</si>
  <si>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</si>
  <si>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</si>
  <si>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</si>
  <si>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</si>
  <si>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</si>
  <si>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</si>
  <si>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</si>
  <si>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</si>
  <si>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</si>
  <si>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</si>
  <si>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</si>
  <si>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</si>
  <si>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</si>
  <si>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</si>
  <si>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</si>
  <si>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</si>
  <si>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</si>
  <si>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</si>
  <si>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</si>
  <si>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</si>
  <si>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</si>
  <si>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</si>
  <si>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</si>
  <si>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</si>
  <si>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</si>
  <si>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</si>
  <si>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</si>
  <si>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</si>
  <si>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</si>
  <si>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</si>
  <si>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</si>
  <si>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</si>
  <si>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</si>
  <si>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</si>
  <si>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</si>
  <si>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</si>
  <si>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</si>
  <si>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</si>
  <si>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</si>
  <si>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</si>
  <si>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</si>
  <si>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</si>
  <si>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</si>
  <si>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</si>
  <si>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</si>
  <si>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</si>
  <si>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</si>
  <si>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</si>
  <si>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</si>
  <si>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</si>
  <si>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</si>
  <si>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</si>
  <si>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</si>
  <si>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</si>
  <si>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</si>
  <si>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</si>
  <si>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</si>
  <si>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</si>
  <si>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</si>
  <si>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</si>
  <si>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</si>
  <si>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</si>
  <si>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</si>
  <si>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</si>
  <si>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</si>
  <si>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</si>
  <si>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</si>
  <si>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</si>
  <si>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</si>
  <si>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</si>
  <si>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</si>
  <si>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</si>
  <si>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</si>
  <si>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</si>
  <si>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</si>
  <si>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</si>
  <si>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</si>
  <si>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</si>
  <si>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</si>
  <si>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</si>
  <si>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</si>
  <si>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</si>
  <si>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</si>
  <si>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</si>
  <si>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</si>
  <si>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</si>
  <si>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</si>
  <si>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</si>
  <si>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</si>
  <si>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</si>
  <si>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</si>
  <si>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</si>
  <si>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</si>
  <si>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</si>
  <si>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</si>
  <si>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</si>
  <si>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</si>
  <si>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</si>
  <si>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</si>
  <si>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</si>
  <si>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</si>
  <si>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</si>
  <si>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</si>
  <si>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</si>
  <si>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</si>
  <si>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</si>
  <si>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</si>
  <si>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</si>
  <si>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</si>
  <si>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</si>
  <si>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</si>
  <si>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</si>
  <si>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</si>
  <si>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</si>
  <si>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</si>
  <si>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</si>
  <si>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</si>
  <si>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</si>
  <si>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</si>
  <si>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</si>
  <si>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</si>
  <si>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</si>
  <si>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</si>
  <si>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</si>
  <si>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</si>
  <si>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</si>
  <si>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</si>
  <si>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</si>
  <si>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</si>
  <si>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</si>
  <si>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</si>
  <si>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</si>
  <si>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</si>
  <si>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</si>
  <si>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</si>
  <si>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</si>
  <si>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</si>
  <si>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</si>
  <si>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</si>
  <si>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</si>
  <si>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</si>
  <si>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</si>
  <si>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</si>
  <si>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</si>
  <si>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</si>
  <si>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</si>
  <si>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</si>
  <si>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</si>
  <si>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</si>
  <si>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</si>
  <si>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</si>
  <si>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</si>
  <si>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</si>
  <si>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</si>
  <si>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</si>
  <si>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</si>
  <si>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</si>
  <si>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</si>
  <si>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</si>
  <si>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</si>
  <si>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</si>
  <si>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</si>
  <si>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</si>
  <si>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</si>
  <si>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</si>
  <si>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</si>
  <si>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</si>
  <si>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</si>
  <si>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</si>
  <si>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</si>
  <si>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</si>
  <si>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</si>
  <si>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</si>
  <si>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</si>
  <si>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</si>
  <si>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</si>
  <si>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</si>
  <si>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</si>
  <si>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</si>
  <si>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</si>
  <si>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</si>
  <si>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</si>
  <si>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</si>
  <si>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</si>
  <si>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</si>
  <si>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</si>
  <si>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</si>
  <si>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</si>
  <si>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</si>
  <si>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</si>
  <si>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</si>
  <si>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</si>
  <si>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</si>
  <si>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</si>
  <si>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</si>
  <si>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</si>
  <si>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</si>
  <si>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</si>
  <si>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</si>
  <si>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</si>
  <si>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</si>
  <si>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</si>
  <si>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</si>
  <si>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</si>
  <si>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</si>
  <si>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</si>
  <si>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</si>
  <si>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</si>
  <si>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</si>
  <si>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</si>
  <si>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</si>
  <si>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</si>
  <si>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</si>
  <si>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</si>
  <si>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</si>
  <si>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</si>
  <si>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</si>
  <si>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</si>
  <si>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</si>
  <si>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</si>
  <si>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</si>
  <si>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</si>
  <si>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</si>
  <si>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</si>
  <si>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</si>
  <si>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</si>
  <si>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</si>
  <si>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</si>
  <si>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</si>
  <si>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</si>
  <si>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</si>
  <si>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</si>
  <si>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</si>
  <si>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</si>
  <si>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</si>
  <si>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</si>
  <si>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</si>
  <si>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</si>
  <si>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</si>
  <si>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</si>
  <si>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</si>
  <si>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</si>
  <si>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</si>
  <si>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</si>
  <si>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</si>
  <si>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</si>
  <si>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</si>
  <si>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</si>
  <si>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</si>
  <si>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</si>
  <si>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</si>
  <si>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</si>
  <si>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</si>
  <si>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</si>
  <si>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</si>
  <si>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</si>
  <si>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</si>
  <si>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</si>
  <si>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</si>
  <si>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</si>
  <si>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</si>
  <si>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</si>
  <si>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</si>
  <si>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</si>
  <si>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</si>
  <si>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</si>
  <si>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</si>
  <si>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</si>
  <si>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</si>
  <si>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</si>
  <si>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</si>
  <si>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</si>
  <si>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</si>
  <si>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</si>
  <si>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</si>
  <si>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</si>
  <si>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</si>
  <si>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</si>
  <si>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</si>
  <si>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</si>
  <si>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</si>
  <si>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</si>
  <si>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</si>
  <si>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</si>
  <si>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</si>
  <si>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</si>
  <si>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</si>
  <si>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</si>
  <si>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</si>
  <si>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</si>
  <si>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</si>
  <si>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</si>
  <si>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</si>
  <si>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</si>
  <si>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</si>
  <si>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</si>
  <si>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</si>
  <si>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</si>
  <si>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</si>
  <si>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</si>
  <si>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</si>
  <si>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</si>
  <si>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</si>
  <si>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</si>
  <si>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</si>
  <si>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</si>
  <si>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</si>
  <si>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</si>
  <si>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</si>
  <si>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</si>
  <si>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</si>
  <si>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</si>
  <si>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</si>
  <si>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</si>
  <si>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</si>
  <si>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</si>
  <si>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</si>
  <si>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</si>
  <si>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</si>
  <si>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</si>
  <si>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</si>
  <si>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</si>
  <si>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</si>
  <si>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</si>
  <si>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</si>
  <si>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</si>
  <si>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</si>
  <si>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</si>
  <si>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</si>
  <si>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</si>
  <si>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</si>
  <si>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</si>
  <si>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</si>
  <si>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</si>
  <si>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</si>
  <si>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</si>
  <si>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</si>
  <si>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</si>
  <si>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</si>
  <si>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</si>
  <si>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</si>
  <si>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</si>
  <si>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</si>
  <si>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</si>
  <si>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</si>
  <si>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</si>
  <si>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</si>
  <si>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</si>
  <si>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</si>
  <si>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</si>
  <si>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</si>
  <si>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</si>
  <si>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</si>
  <si>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</si>
  <si>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</si>
  <si>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</si>
  <si>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</si>
  <si>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</si>
  <si>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</si>
  <si>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</si>
  <si>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</si>
  <si>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</si>
  <si>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</si>
  <si>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</si>
  <si>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</si>
  <si>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</si>
  <si>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</si>
  <si>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</si>
  <si>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</si>
  <si>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</si>
  <si>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</si>
  <si>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</si>
  <si>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</si>
  <si>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</si>
  <si>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</si>
  <si>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</si>
  <si>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</si>
  <si>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</si>
  <si>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</si>
  <si>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</si>
  <si>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</si>
  <si>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</si>
  <si>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</si>
  <si>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</si>
  <si>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</si>
  <si>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</si>
  <si>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</si>
  <si>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</si>
  <si>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</si>
  <si>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</si>
  <si>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</si>
  <si>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</si>
  <si>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</si>
  <si>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</si>
  <si>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</si>
  <si>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</si>
  <si>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</si>
  <si>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</si>
  <si>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</si>
  <si>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</si>
  <si>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</si>
  <si>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</si>
  <si>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</si>
  <si>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</si>
  <si>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</si>
  <si>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</si>
  <si>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</si>
  <si>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</si>
  <si>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</si>
  <si>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</si>
  <si>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</si>
  <si>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</si>
  <si>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</si>
  <si>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</si>
  <si>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</si>
  <si>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</si>
  <si>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</si>
  <si>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</si>
  <si>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</si>
  <si>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</si>
  <si>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</si>
  <si>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</si>
  <si>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</si>
  <si>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</si>
  <si>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</si>
  <si>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</si>
  <si>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</si>
  <si>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</si>
  <si>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</si>
  <si>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</si>
  <si>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</si>
  <si>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</si>
  <si>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</si>
  <si>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</si>
  <si>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</si>
  <si>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</si>
  <si>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</si>
  <si>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</si>
  <si>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</si>
  <si>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</si>
  <si>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</si>
  <si>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</si>
  <si>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</si>
  <si>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</si>
  <si>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</si>
  <si>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</si>
  <si>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</si>
  <si>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</si>
  <si>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</si>
  <si>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</si>
  <si>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</si>
  <si>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</si>
  <si>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</si>
  <si>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</si>
  <si>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</si>
  <si>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</si>
  <si>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</si>
  <si>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</si>
  <si>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</si>
  <si>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</si>
  <si>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</si>
  <si>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</si>
  <si>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</si>
  <si>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</si>
  <si>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</si>
  <si>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</si>
  <si>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</si>
  <si>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</si>
  <si>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</si>
  <si>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</si>
  <si>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</si>
  <si>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</si>
  <si>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</si>
  <si>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</si>
  <si>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</si>
  <si>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</si>
  <si>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</si>
  <si>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</si>
  <si>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</si>
  <si>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</si>
  <si>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</si>
  <si>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</si>
  <si>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</si>
  <si>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</si>
  <si>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</si>
  <si>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</si>
  <si>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</si>
  <si>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</si>
  <si>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</si>
  <si>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</si>
  <si>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</si>
  <si>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</si>
  <si>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</si>
  <si>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</si>
  <si>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</si>
  <si>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</si>
  <si>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</si>
  <si>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</si>
  <si>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</si>
  <si>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</si>
  <si>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</si>
  <si>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</si>
  <si>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</si>
  <si>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</si>
  <si>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</si>
  <si>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</si>
  <si>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</si>
  <si>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</si>
  <si>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</si>
  <si>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</si>
  <si>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</si>
  <si>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</si>
  <si>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</si>
  <si>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</si>
  <si>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</si>
  <si>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</si>
  <si>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</si>
  <si>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</si>
  <si>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</si>
  <si>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</si>
  <si>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</si>
  <si>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</si>
  <si>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</si>
  <si>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</si>
  <si>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</si>
  <si>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</si>
  <si>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</si>
  <si>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</si>
  <si>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</si>
  <si>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</si>
  <si>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</si>
  <si>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</si>
  <si>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</si>
  <si>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</si>
  <si>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</si>
  <si>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</si>
  <si>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</si>
  <si>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</si>
  <si>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</si>
  <si>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</si>
  <si>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</si>
  <si>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</si>
  <si>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</si>
  <si>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</si>
  <si>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</si>
  <si>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</si>
  <si>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</si>
  <si>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</si>
  <si>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</si>
  <si>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</si>
  <si>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</si>
  <si>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</si>
  <si>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</si>
  <si>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</si>
  <si>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</si>
  <si>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</si>
  <si>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</si>
  <si>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</si>
  <si>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</si>
  <si>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</si>
  <si>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</si>
  <si>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</si>
  <si>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</si>
  <si>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</si>
  <si>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</si>
  <si>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</si>
  <si>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</si>
  <si>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</si>
  <si>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</si>
  <si>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</si>
  <si>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</si>
  <si>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</si>
  <si>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</si>
  <si>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</si>
  <si>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</si>
  <si>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</si>
  <si>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</si>
  <si>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</si>
  <si>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</si>
  <si>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</si>
  <si>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</si>
  <si>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</si>
  <si>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</si>
  <si>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</si>
  <si>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</si>
  <si>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</si>
  <si>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</si>
  <si>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</si>
  <si>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</si>
  <si>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</si>
  <si>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</si>
  <si>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</si>
  <si>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</si>
  <si>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</si>
  <si>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</si>
  <si>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</si>
  <si>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</si>
  <si>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</si>
  <si>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</si>
  <si>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</si>
  <si>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</si>
  <si>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</si>
  <si>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</si>
  <si>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</si>
  <si>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</si>
  <si>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</si>
  <si>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</si>
  <si>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</si>
  <si>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</si>
  <si>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</si>
  <si>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</si>
  <si>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</si>
  <si>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</si>
  <si>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</si>
  <si>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</si>
  <si>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</si>
  <si>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</si>
  <si>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</si>
  <si>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</si>
  <si>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</si>
  <si>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</si>
  <si>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</si>
  <si>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</si>
  <si>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</si>
  <si>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</si>
  <si>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</si>
  <si>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</si>
  <si>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</si>
  <si>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</si>
  <si>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</si>
  <si>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</si>
  <si>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</si>
  <si>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</si>
  <si>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</si>
  <si>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</si>
  <si>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</si>
  <si>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</si>
  <si>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</si>
  <si>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</si>
  <si>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</si>
  <si>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</si>
  <si>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</si>
  <si>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</si>
  <si>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</si>
  <si>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</si>
  <si>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</si>
  <si>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</si>
  <si>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</si>
  <si>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</si>
  <si>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</si>
  <si>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</si>
  <si>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</si>
  <si>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</si>
  <si>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</si>
  <si>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</si>
  <si>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</si>
  <si>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</si>
  <si>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</si>
  <si>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</si>
  <si>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</si>
  <si>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</si>
  <si>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</si>
  <si>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</si>
  <si>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</si>
  <si>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</si>
  <si>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</si>
  <si>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</si>
  <si>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</si>
  <si>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</si>
  <si>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</si>
  <si>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</si>
  <si>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</si>
  <si>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</si>
  <si>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</si>
  <si>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</si>
  <si>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</si>
  <si>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</si>
  <si>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</si>
  <si>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</si>
  <si>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</si>
  <si>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</si>
  <si>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</si>
  <si>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</si>
  <si>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</si>
  <si>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</si>
  <si>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</si>
  <si>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</si>
  <si>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</si>
  <si>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</si>
  <si>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</si>
  <si>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</si>
  <si>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</si>
  <si>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</si>
  <si>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</si>
  <si>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</si>
  <si>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</si>
  <si>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</si>
  <si>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</si>
  <si>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</si>
  <si>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</si>
  <si>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</si>
  <si>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</si>
  <si>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</si>
  <si>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</si>
  <si>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</si>
  <si>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</si>
  <si>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</si>
  <si>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</si>
  <si>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</si>
  <si>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</si>
  <si>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</si>
  <si>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</si>
  <si>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</si>
  <si>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</si>
  <si>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</si>
  <si>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</si>
  <si>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</si>
  <si>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</si>
  <si>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</si>
  <si>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</si>
  <si>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</si>
  <si>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</si>
  <si>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</si>
  <si>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</si>
  <si>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</si>
  <si>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</si>
  <si>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</si>
  <si>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</si>
  <si>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</si>
  <si>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</si>
  <si>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</si>
  <si>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</si>
  <si>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</si>
  <si>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</si>
  <si>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</si>
  <si>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</si>
  <si>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</si>
  <si>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</si>
  <si>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</si>
  <si>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</si>
  <si>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</si>
  <si>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</si>
  <si>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</si>
  <si>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</si>
  <si>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</si>
  <si>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</si>
  <si>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</si>
  <si>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</si>
  <si>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</si>
  <si>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</si>
  <si>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</si>
  <si>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</si>
  <si>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</si>
  <si>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</si>
  <si>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</si>
  <si>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</si>
  <si>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</si>
  <si>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</si>
  <si>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</si>
  <si>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</si>
  <si>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</si>
  <si>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</si>
  <si>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</si>
  <si>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</si>
  <si>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</si>
  <si>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</si>
  <si>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</si>
  <si>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</si>
  <si>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</si>
  <si>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</si>
  <si>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</si>
  <si>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</si>
  <si>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</si>
  <si>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</si>
  <si>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</si>
  <si>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</si>
  <si>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</si>
  <si>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</si>
  <si>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</si>
  <si>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</si>
  <si>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</si>
  <si>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</si>
  <si>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</si>
  <si>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</si>
  <si>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</si>
  <si>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</si>
  <si>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</si>
  <si>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</si>
  <si>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</si>
  <si>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</si>
  <si>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</si>
  <si>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</si>
  <si>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</si>
  <si>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</si>
  <si>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</si>
  <si>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</si>
  <si>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</si>
  <si>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</si>
  <si>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</si>
  <si>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</si>
  <si>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</si>
  <si>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</si>
  <si>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</si>
  <si>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</si>
  <si>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</si>
  <si>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</si>
  <si>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</si>
  <si>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</si>
  <si>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</si>
  <si>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</si>
  <si>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</si>
  <si>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</si>
  <si>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</si>
  <si>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</si>
  <si>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</si>
  <si>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</si>
  <si>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</si>
  <si>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</si>
  <si>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</si>
  <si>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</si>
  <si>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</si>
  <si>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</si>
  <si>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</si>
  <si>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</si>
  <si>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</si>
  <si>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</si>
  <si>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</si>
  <si>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</si>
  <si>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</si>
  <si>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</si>
  <si>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</si>
  <si>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</si>
  <si>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</si>
  <si>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</si>
  <si>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</si>
  <si>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</si>
  <si>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</si>
  <si>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</si>
  <si>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</si>
  <si>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</si>
  <si>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</si>
  <si>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</si>
  <si>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</si>
  <si>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</si>
  <si>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</si>
  <si>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</si>
  <si>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</si>
  <si>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</si>
  <si>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</si>
  <si>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</si>
  <si>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</si>
  <si>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</si>
  <si>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</si>
  <si>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</si>
  <si>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</si>
  <si>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</si>
  <si>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</si>
  <si>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</si>
  <si>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</si>
  <si>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</si>
  <si>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</si>
  <si>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</si>
  <si>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</si>
  <si>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</si>
  <si>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</si>
  <si>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</si>
  <si>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</si>
  <si>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</si>
  <si>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</si>
  <si>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</si>
  <si>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</si>
  <si>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</si>
  <si>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</si>
  <si>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</si>
  <si>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</si>
  <si>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</si>
  <si>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</si>
  <si>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</si>
  <si>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</si>
  <si>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</si>
  <si>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</si>
  <si>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</si>
  <si>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</si>
  <si>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</si>
  <si>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</si>
  <si>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</si>
  <si>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</si>
  <si>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</si>
  <si>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</si>
  <si>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</si>
  <si>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</si>
  <si>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</si>
  <si>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</si>
  <si>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</si>
  <si>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</si>
  <si>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</si>
  <si>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</si>
  <si>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</si>
  <si>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</si>
  <si>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</si>
  <si>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</si>
  <si>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</si>
  <si>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</si>
  <si>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</si>
  <si>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</si>
  <si>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</si>
  <si>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</si>
  <si>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</si>
  <si>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</si>
  <si>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</si>
  <si>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</si>
  <si>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</si>
  <si>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</si>
  <si>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</si>
  <si>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</si>
  <si>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</si>
  <si>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</si>
  <si>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</si>
  <si>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</si>
  <si>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</si>
  <si>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</si>
  <si>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</si>
  <si>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</si>
  <si>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</si>
  <si>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</si>
  <si>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</si>
  <si>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</si>
  <si>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</si>
  <si>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</si>
  <si>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</si>
  <si>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</si>
  <si>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</si>
  <si>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</si>
  <si>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</si>
  <si>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</si>
  <si>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</si>
  <si>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</si>
  <si>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</si>
  <si>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</si>
  <si>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</si>
  <si>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</si>
  <si>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</si>
  <si>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</si>
  <si>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</si>
  <si>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</si>
  <si>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</si>
  <si>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</si>
  <si>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</si>
  <si>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</si>
  <si>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</si>
  <si>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</si>
  <si>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</si>
  <si>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</si>
  <si>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</si>
  <si>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</si>
  <si>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</si>
  <si>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</si>
  <si>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</si>
  <si>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</si>
  <si>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</si>
  <si>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</si>
  <si>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</si>
  <si>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</si>
  <si>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</si>
  <si>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</si>
  <si>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</si>
  <si>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</si>
  <si>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</si>
  <si>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</si>
  <si>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</si>
  <si>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</si>
  <si>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</si>
  <si>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</si>
  <si>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</si>
  <si>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</si>
  <si>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</si>
  <si>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</si>
  <si>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</si>
  <si>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</si>
  <si>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</si>
  <si>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</si>
  <si>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</si>
  <si>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</si>
  <si>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</si>
  <si>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</si>
  <si>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</si>
  <si>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</si>
  <si>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</si>
  <si>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</si>
  <si>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</si>
  <si>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</si>
  <si>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</si>
  <si>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</si>
  <si>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</si>
  <si>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</si>
  <si>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</si>
  <si>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</si>
  <si>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</si>
  <si>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</si>
  <si>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</si>
  <si>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</si>
  <si>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</si>
  <si>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</si>
  <si>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</si>
  <si>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</si>
  <si>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</si>
  <si>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</si>
  <si>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</si>
  <si>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</si>
  <si>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</si>
  <si>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</si>
  <si>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</si>
  <si>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</si>
  <si>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</si>
  <si>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</si>
  <si>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</si>
  <si>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</si>
  <si>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</si>
  <si>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</si>
  <si>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</si>
  <si>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</si>
  <si>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</si>
  <si>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</si>
  <si>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</si>
  <si>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</si>
  <si>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</si>
  <si>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</si>
  <si>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</si>
  <si>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</si>
  <si>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</si>
  <si>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</si>
  <si>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</si>
  <si>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</si>
  <si>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</si>
  <si>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</si>
  <si>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</si>
  <si>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</si>
  <si>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</si>
  <si>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</si>
  <si>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</si>
  <si>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</si>
  <si>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</si>
  <si>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</si>
  <si>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</si>
  <si>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</si>
  <si>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</si>
  <si>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</si>
  <si>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</si>
  <si>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</si>
  <si>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</si>
  <si>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</si>
  <si>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</si>
  <si>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</si>
  <si>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</si>
  <si>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</si>
  <si>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</si>
  <si>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</si>
  <si>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</si>
  <si>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</si>
  <si>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</si>
  <si>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</si>
  <si>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</si>
  <si>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</si>
  <si>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</si>
  <si>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</si>
  <si>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</si>
  <si>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</si>
  <si>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</si>
  <si>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</si>
  <si>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</si>
  <si>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</si>
  <si>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</si>
  <si>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</si>
  <si>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</si>
  <si>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</si>
  <si>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</si>
  <si>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</si>
  <si>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</si>
  <si>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</si>
  <si>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</si>
  <si>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</si>
  <si>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</si>
  <si>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</si>
  <si>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</si>
  <si>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</si>
  <si>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</si>
  <si>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</si>
  <si>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</si>
  <si>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</si>
  <si>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</si>
  <si>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</si>
  <si>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</si>
  <si>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</si>
  <si>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</si>
  <si>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</si>
  <si>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</si>
  <si>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</si>
  <si>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</si>
  <si>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</si>
  <si>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</si>
  <si>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</si>
  <si>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</si>
  <si>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</si>
  <si>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</si>
  <si>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</si>
  <si>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</si>
  <si>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</si>
  <si>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</si>
  <si>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</si>
  <si>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</si>
  <si>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</si>
  <si>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</si>
  <si>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</si>
  <si>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</si>
  <si>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</si>
  <si>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</si>
  <si>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</si>
  <si>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</si>
  <si>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</si>
  <si>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</si>
  <si>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</si>
  <si>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</si>
  <si>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</si>
  <si>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</si>
  <si>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</si>
  <si>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</si>
  <si>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</si>
  <si>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</si>
  <si>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</si>
  <si>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</si>
  <si>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</si>
  <si>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</si>
  <si>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</si>
  <si>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</si>
  <si>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</si>
  <si>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</si>
  <si>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</si>
  <si>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</si>
  <si>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</si>
  <si>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</si>
  <si>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</si>
  <si>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</si>
  <si>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</si>
  <si>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</si>
  <si>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</si>
  <si>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</si>
  <si>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</si>
  <si>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</si>
  <si>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</si>
  <si>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</si>
  <si>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</si>
  <si>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</si>
  <si>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</si>
  <si>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</si>
  <si>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</si>
  <si>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</si>
  <si>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</si>
  <si>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</si>
  <si>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</si>
  <si>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</si>
  <si>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</si>
  <si>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</si>
  <si>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</si>
  <si>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</si>
  <si>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</si>
  <si>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</si>
  <si>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</si>
  <si>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</si>
  <si>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</si>
  <si>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</si>
  <si>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</si>
  <si>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</si>
  <si>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</si>
  <si>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</si>
  <si>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</si>
  <si>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</si>
  <si>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</si>
  <si>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</si>
  <si>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</si>
  <si>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</si>
  <si>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</si>
  <si>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</si>
  <si>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</si>
  <si>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</si>
  <si>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</si>
  <si>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</si>
  <si>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</si>
  <si>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</si>
  <si>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</si>
  <si>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</si>
  <si>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</si>
  <si>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</si>
  <si>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</si>
  <si>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</si>
  <si>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</si>
  <si>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</si>
  <si>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</si>
  <si>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</si>
  <si>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</si>
  <si>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</si>
  <si>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</si>
  <si>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</si>
  <si>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</si>
  <si>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</si>
  <si>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</si>
  <si>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</si>
  <si>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</si>
  <si>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</si>
  <si>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</si>
  <si>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</si>
  <si>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</si>
  <si>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</si>
  <si>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</si>
  <si>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</si>
  <si>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</si>
  <si>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</si>
  <si>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</si>
  <si>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</si>
  <si>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</si>
  <si>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</si>
  <si>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</si>
  <si>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</si>
  <si>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</si>
  <si>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</si>
  <si>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</si>
  <si>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</si>
  <si>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</si>
  <si>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</si>
  <si>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</si>
  <si>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</si>
  <si>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</si>
  <si>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</si>
  <si>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</si>
  <si>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</si>
  <si>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</si>
  <si>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</si>
  <si>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</si>
  <si>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</si>
  <si>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</si>
  <si>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</si>
  <si>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</si>
  <si>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</si>
  <si>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</si>
  <si>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</si>
  <si>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</si>
  <si>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</si>
  <si>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</si>
  <si>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</si>
  <si>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</si>
  <si>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</si>
  <si>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</si>
  <si>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</si>
  <si>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</si>
  <si>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</si>
  <si>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</si>
  <si>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</si>
  <si>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</si>
  <si>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</si>
  <si>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</si>
  <si>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</si>
  <si>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</si>
  <si>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</si>
  <si>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</si>
  <si>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</si>
  <si>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</si>
  <si>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</si>
  <si>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</si>
  <si>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</si>
  <si>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</si>
  <si>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</si>
  <si>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</si>
  <si>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</si>
  <si>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</si>
  <si>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</si>
  <si>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</si>
  <si>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</si>
  <si>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</si>
  <si>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</si>
  <si>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</si>
  <si>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</si>
  <si>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</si>
  <si>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</si>
  <si>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</si>
  <si>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</si>
  <si>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</si>
  <si>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</si>
  <si>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</si>
  <si>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</si>
  <si>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</si>
  <si>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</si>
  <si>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</si>
  <si>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</si>
  <si>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</si>
  <si>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</si>
  <si>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</si>
  <si>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</si>
  <si>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</si>
  <si>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</si>
  <si>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</si>
  <si>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</si>
  <si>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</si>
  <si>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</si>
  <si>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</si>
  <si>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</si>
  <si>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</si>
  <si>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</si>
  <si>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</si>
  <si>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</si>
  <si>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</si>
  <si>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</si>
  <si>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</si>
  <si>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</si>
  <si>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</si>
  <si>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</si>
  <si>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</si>
  <si>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</si>
  <si>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</si>
  <si>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</si>
  <si>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</si>
  <si>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</si>
  <si>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</si>
  <si>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</si>
  <si>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</si>
  <si>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</si>
  <si>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</si>
  <si>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</si>
  <si>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</si>
  <si>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</si>
  <si>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</si>
  <si>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</si>
  <si>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</si>
  <si>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</si>
  <si>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</si>
  <si>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</si>
  <si>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</si>
  <si>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</si>
  <si>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</si>
  <si>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</si>
  <si>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</si>
  <si>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</si>
  <si>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</si>
  <si>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</si>
  <si>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</si>
  <si>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</si>
  <si>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</si>
  <si>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</si>
  <si>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</si>
  <si>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</si>
  <si>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</si>
  <si>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</si>
  <si>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</si>
  <si>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</si>
  <si>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</si>
  <si>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</si>
  <si>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</si>
  <si>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</si>
  <si>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</si>
  <si>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</si>
  <si>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</si>
  <si>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</si>
  <si>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</si>
  <si>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</si>
  <si>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</si>
  <si>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</si>
  <si>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</si>
  <si>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</si>
  <si>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</si>
  <si>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</si>
  <si>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</si>
  <si>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</si>
  <si>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</si>
  <si>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</si>
  <si>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</si>
  <si>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</si>
  <si>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</si>
  <si>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</si>
  <si>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</si>
  <si>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</si>
  <si>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</si>
  <si>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</si>
  <si>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</si>
  <si>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</si>
  <si>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</si>
  <si>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</si>
  <si>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</si>
  <si>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</si>
  <si>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</si>
  <si>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</si>
  <si>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</si>
  <si>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</si>
  <si>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</si>
  <si>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</si>
  <si>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</si>
  <si>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</si>
  <si>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</si>
  <si>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</si>
  <si>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</si>
  <si>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</si>
  <si>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</si>
  <si>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</si>
  <si>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</si>
  <si>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</si>
  <si>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</si>
  <si>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</si>
  <si>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</si>
  <si>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</si>
  <si>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</si>
  <si>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</si>
  <si>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</si>
  <si>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</si>
  <si>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</si>
  <si>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</si>
  <si>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</si>
  <si>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</si>
  <si>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</si>
  <si>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</si>
  <si>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</si>
  <si>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</si>
  <si>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</si>
  <si>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</si>
  <si>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</si>
  <si>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</si>
  <si>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</si>
  <si>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</si>
  <si>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</si>
  <si>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</si>
  <si>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</si>
  <si>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</si>
  <si>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</si>
  <si>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</si>
  <si>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</si>
  <si>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</si>
  <si>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</si>
  <si>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</si>
  <si>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</si>
  <si>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</si>
  <si>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</si>
  <si>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</si>
  <si>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</si>
  <si>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</si>
  <si>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</si>
  <si>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</si>
  <si>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</si>
  <si>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</si>
  <si>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</si>
  <si>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</si>
  <si>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</si>
  <si>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</si>
  <si>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</si>
  <si>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</si>
  <si>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</si>
  <si>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</si>
  <si>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</si>
  <si>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</si>
  <si>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</si>
  <si>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</si>
  <si>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</si>
  <si>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</si>
  <si>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</si>
  <si>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</si>
  <si>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</si>
  <si>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</si>
  <si>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</si>
  <si>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</si>
  <si>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</si>
  <si>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</si>
  <si>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</si>
  <si>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</si>
  <si>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</si>
  <si>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</si>
  <si>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</si>
  <si>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</si>
  <si>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</si>
  <si>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</si>
  <si>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</si>
  <si>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</si>
  <si>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</si>
  <si>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</si>
  <si>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</si>
  <si>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</si>
  <si>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</si>
  <si>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</si>
  <si>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</si>
  <si>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</si>
  <si>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</si>
  <si>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</si>
  <si>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</si>
  <si>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</si>
  <si>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</si>
  <si>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</si>
  <si>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</si>
  <si>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</si>
  <si>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</si>
  <si>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</si>
  <si>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</si>
  <si>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</si>
  <si>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</si>
  <si>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</si>
  <si>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</si>
  <si>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</si>
  <si>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</si>
  <si>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</si>
  <si>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</si>
  <si>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</si>
  <si>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</si>
  <si>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</si>
  <si>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</si>
  <si>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</si>
  <si>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</si>
  <si>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</si>
  <si>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</si>
  <si>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</si>
  <si>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</si>
  <si>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</si>
  <si>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</si>
  <si>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</si>
  <si>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</si>
  <si>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</si>
  <si>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</si>
  <si>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</si>
  <si>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</si>
  <si>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</si>
  <si>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</si>
  <si>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</si>
  <si>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</si>
  <si>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</si>
  <si>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</si>
  <si>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</si>
  <si>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</si>
  <si>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</si>
  <si>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</si>
  <si>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</si>
  <si>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</si>
  <si>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</si>
  <si>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</si>
  <si>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</si>
  <si>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</si>
  <si>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</si>
  <si>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</si>
  <si>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</si>
  <si>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</si>
  <si>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</si>
  <si>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</si>
  <si>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</si>
  <si>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</si>
  <si>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</si>
  <si>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</si>
  <si>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</si>
  <si>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</si>
  <si>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</si>
  <si>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</si>
  <si>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</si>
  <si>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</si>
  <si>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</si>
  <si>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</si>
  <si>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</si>
  <si>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</si>
  <si>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</si>
  <si>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</si>
  <si>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</si>
  <si>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</si>
  <si>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</si>
  <si>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</si>
  <si>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</si>
  <si>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</si>
  <si>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</si>
  <si>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</si>
  <si>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</si>
  <si>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</si>
  <si>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</si>
  <si>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</si>
  <si>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</si>
  <si>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</si>
  <si>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</si>
  <si>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</si>
  <si>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</si>
  <si>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</si>
  <si>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</si>
  <si>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</si>
  <si>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</si>
  <si>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</si>
  <si>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</si>
  <si>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</si>
  <si>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</si>
  <si>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</si>
  <si>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</si>
  <si>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</si>
  <si>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</si>
  <si>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</si>
  <si>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</si>
  <si>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</si>
  <si>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</si>
  <si>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</si>
  <si>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</si>
  <si>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</si>
  <si>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</si>
  <si>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</si>
  <si>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</si>
  <si>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</si>
  <si>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</si>
  <si>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</si>
  <si>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</si>
  <si>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</si>
  <si>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</si>
  <si>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</si>
  <si>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</si>
  <si>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</si>
  <si>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</si>
  <si>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</si>
  <si>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</si>
  <si>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</si>
  <si>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</si>
  <si>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</si>
  <si>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</si>
  <si>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</si>
  <si>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</si>
  <si>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</si>
  <si>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</si>
  <si>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</si>
  <si>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</si>
  <si>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</si>
  <si>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</si>
  <si>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</si>
  <si>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</si>
  <si>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</si>
  <si>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</si>
  <si>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</si>
  <si>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</si>
  <si>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</si>
  <si>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</si>
  <si>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</si>
  <si>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</si>
  <si>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</si>
  <si>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</si>
  <si>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</si>
  <si>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</si>
  <si>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</si>
  <si>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</si>
  <si>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</si>
  <si>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</si>
  <si>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</si>
  <si>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</si>
  <si>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</si>
  <si>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</si>
  <si>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</si>
  <si>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</si>
  <si>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</si>
  <si>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</si>
  <si>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</si>
  <si>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</si>
  <si>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</si>
  <si>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</si>
  <si>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</si>
  <si>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</si>
  <si>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</si>
  <si>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</si>
  <si>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</si>
  <si>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</si>
  <si>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</si>
  <si>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</si>
  <si>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</si>
  <si>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</si>
  <si>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</si>
  <si>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</si>
  <si>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</si>
  <si>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</si>
  <si>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</si>
  <si>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</si>
  <si>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</si>
  <si>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</si>
  <si>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</si>
  <si>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</si>
  <si>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</si>
  <si>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</si>
  <si>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</si>
  <si>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</si>
  <si>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</si>
  <si>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</si>
  <si>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</si>
  <si>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</si>
  <si>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</si>
  <si>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</si>
  <si>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</si>
  <si>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</si>
  <si>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</si>
  <si>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</si>
  <si>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</si>
  <si>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</si>
  <si>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</si>
  <si>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</si>
  <si>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</si>
  <si>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</si>
  <si>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</si>
  <si>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</si>
  <si>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</si>
  <si>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</si>
  <si>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</si>
  <si>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</si>
  <si>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</si>
  <si>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</si>
  <si>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</si>
  <si>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</si>
  <si>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</si>
  <si>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</si>
  <si>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</si>
  <si>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</si>
  <si>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</si>
  <si>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</si>
  <si>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</si>
  <si>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</si>
  <si>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</si>
  <si>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</si>
  <si>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</si>
  <si>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</si>
  <si>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</si>
  <si>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</si>
  <si>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</si>
  <si>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</si>
  <si>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</si>
  <si>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</si>
  <si>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</si>
  <si>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</si>
  <si>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</si>
  <si>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</si>
  <si>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</si>
  <si>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</si>
  <si>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</si>
  <si>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</si>
  <si>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</si>
  <si>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</si>
  <si>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</si>
  <si>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</si>
  <si>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</si>
  <si>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</si>
  <si>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</si>
  <si>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</si>
  <si>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</si>
  <si>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</si>
  <si>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</si>
  <si>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</si>
  <si>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</si>
  <si>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</si>
  <si>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</si>
  <si>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</si>
  <si>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</si>
  <si>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</si>
  <si>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</si>
  <si>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</si>
  <si>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</si>
  <si>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</si>
  <si>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</si>
  <si>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</si>
  <si>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</si>
  <si>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</si>
  <si>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</si>
  <si>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</si>
  <si>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</si>
  <si>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</si>
  <si>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</si>
  <si>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</si>
  <si>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</si>
  <si>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</si>
  <si>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</si>
  <si>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</si>
  <si>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</si>
  <si>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</si>
  <si>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</si>
  <si>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</si>
  <si>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</si>
  <si>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</si>
  <si>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</si>
  <si>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</si>
  <si>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</si>
  <si>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</si>
  <si>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</si>
  <si>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</si>
  <si>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</si>
  <si>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</si>
  <si>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</si>
  <si>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</si>
  <si>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</si>
  <si>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</si>
  <si>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</si>
  <si>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</si>
  <si>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</si>
  <si>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</si>
  <si>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</si>
  <si>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</si>
  <si>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</si>
  <si>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</si>
  <si>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</si>
  <si>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</si>
  <si>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</si>
  <si>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</si>
  <si>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</si>
  <si>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</si>
  <si>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</si>
  <si>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</si>
  <si>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</si>
  <si>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</si>
  <si>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</si>
  <si>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</si>
  <si>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</si>
  <si>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</si>
  <si>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</si>
  <si>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</si>
  <si>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</si>
  <si>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</si>
  <si>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</si>
  <si>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</si>
  <si>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</si>
  <si>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</si>
  <si>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</si>
  <si>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</si>
  <si>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</si>
  <si>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</si>
  <si>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</si>
  <si>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</si>
  <si>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</si>
  <si>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</si>
  <si>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</si>
  <si>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</si>
  <si>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</si>
  <si>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</si>
  <si>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</si>
  <si>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</si>
  <si>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</si>
  <si>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</si>
  <si>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</si>
  <si>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</si>
  <si>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</si>
  <si>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</si>
  <si>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</si>
  <si>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</si>
  <si>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</si>
  <si>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</si>
  <si>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</si>
  <si>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</si>
  <si>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</si>
  <si>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</si>
  <si>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</si>
  <si>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</si>
  <si>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</si>
  <si>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</si>
  <si>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</si>
  <si>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</si>
  <si>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</si>
  <si>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</si>
  <si>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</si>
  <si>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</si>
  <si>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</si>
  <si>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</si>
  <si>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</si>
  <si>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</si>
  <si>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</si>
  <si>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</si>
  <si>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</si>
  <si>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</si>
  <si>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</si>
  <si>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</si>
  <si>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</si>
  <si>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</si>
  <si>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</si>
  <si>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</si>
  <si>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</si>
  <si>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</si>
  <si>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</si>
  <si>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</si>
  <si>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</si>
  <si>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</si>
  <si>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</si>
  <si>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</si>
  <si>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</si>
  <si>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</si>
  <si>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</si>
  <si>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</si>
  <si>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</si>
  <si>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</si>
  <si>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</si>
  <si>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</si>
  <si>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</si>
  <si>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</si>
  <si>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</si>
  <si>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</si>
  <si>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</si>
  <si>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</si>
  <si>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</si>
  <si>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</si>
  <si>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</si>
  <si>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</si>
  <si>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</si>
  <si>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</si>
  <si>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</si>
  <si>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</si>
  <si>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</si>
  <si>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</si>
  <si>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</si>
  <si>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</si>
  <si>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</si>
  <si>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</si>
  <si>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</si>
  <si>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</si>
  <si>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</si>
  <si>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</si>
  <si>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</si>
  <si>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</si>
  <si>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</si>
  <si>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</si>
  <si>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</si>
  <si>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</si>
  <si>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</si>
  <si>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</si>
  <si>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</si>
  <si>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</si>
  <si>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</si>
  <si>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</si>
  <si>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</si>
  <si>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</si>
  <si>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</si>
  <si>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</si>
  <si>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</si>
  <si>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</si>
  <si>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</si>
  <si>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</si>
  <si>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</si>
  <si>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</si>
  <si>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</si>
  <si>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</si>
  <si>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</si>
  <si>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</si>
  <si>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</si>
  <si>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</si>
  <si>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</si>
  <si>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</si>
  <si>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</si>
  <si>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</si>
  <si>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</si>
  <si>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</si>
  <si>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</si>
  <si>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</si>
  <si>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</si>
  <si>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</si>
  <si>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</si>
  <si>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</si>
  <si>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</si>
  <si>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</si>
  <si>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</si>
  <si>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</si>
  <si>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</si>
  <si>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</si>
  <si>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</si>
  <si>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</si>
  <si>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</si>
  <si>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</si>
  <si>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</si>
  <si>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</si>
  <si>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</si>
  <si>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</si>
  <si>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</si>
  <si>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</si>
  <si>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</si>
  <si>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</si>
  <si>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</si>
  <si>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</si>
  <si>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</si>
  <si>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</si>
  <si>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</si>
  <si>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</si>
  <si>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</si>
  <si>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</si>
  <si>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</si>
  <si>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</si>
  <si>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</si>
  <si>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</si>
  <si>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</si>
  <si>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</si>
  <si>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</si>
  <si>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</si>
  <si>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</si>
  <si>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</si>
  <si>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</si>
  <si>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</si>
  <si>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</si>
  <si>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</si>
  <si>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</si>
  <si>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</si>
  <si>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</si>
  <si>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</si>
  <si>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</si>
  <si>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</si>
  <si>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</si>
  <si>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</si>
  <si>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</si>
  <si>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</si>
  <si>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</si>
  <si>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</si>
  <si>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</si>
  <si>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</si>
  <si>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</si>
  <si>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</si>
  <si>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</si>
  <si>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</si>
  <si>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</si>
  <si>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</si>
  <si>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</si>
  <si>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</si>
  <si>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</si>
  <si>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</si>
  <si>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</si>
  <si>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</si>
  <si>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</si>
  <si>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</si>
  <si>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</si>
  <si>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</si>
  <si>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</si>
  <si>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</si>
  <si>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</si>
  <si>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</si>
  <si>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</si>
  <si>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</si>
  <si>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</si>
  <si>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</si>
  <si>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</si>
  <si>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</si>
  <si>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</si>
  <si>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</si>
  <si>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</si>
  <si>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</si>
  <si>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</si>
  <si>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</si>
  <si>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</si>
  <si>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</si>
  <si>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</si>
  <si>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</si>
  <si>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</si>
  <si>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</si>
  <si>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</si>
  <si>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</si>
  <si>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</si>
  <si>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</si>
  <si>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</si>
  <si>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</si>
  <si>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</si>
  <si>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</si>
  <si>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</si>
  <si>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</si>
  <si>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</si>
  <si>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</si>
  <si>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</si>
  <si>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</si>
  <si>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</si>
  <si>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</si>
  <si>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</si>
  <si>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</si>
  <si>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</si>
  <si>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</si>
  <si>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</si>
  <si>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</si>
  <si>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</si>
  <si>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</si>
  <si>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</si>
  <si>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</si>
  <si>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</si>
  <si>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</si>
  <si>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</si>
  <si>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</si>
  <si>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</si>
  <si>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</si>
  <si>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</si>
  <si>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</si>
  <si>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</si>
  <si>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</si>
  <si>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</si>
  <si>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</si>
  <si>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</si>
  <si>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</si>
  <si>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</si>
  <si>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</si>
  <si>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</si>
  <si>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</si>
  <si>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</si>
  <si>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</si>
  <si>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</si>
  <si>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</si>
  <si>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</si>
  <si>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</si>
  <si>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</si>
  <si>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</si>
  <si>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</si>
  <si>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</si>
  <si>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</si>
  <si>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</si>
  <si>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</si>
  <si>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</si>
  <si>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</si>
  <si>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</si>
  <si>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</si>
  <si>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</si>
  <si>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</si>
  <si>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</si>
  <si>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</si>
  <si>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</si>
  <si>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</si>
  <si>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</si>
  <si>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</si>
  <si>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</si>
  <si>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</si>
  <si>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</si>
  <si>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</si>
  <si>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</si>
  <si>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</si>
  <si>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</si>
  <si>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</si>
  <si>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</si>
  <si>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</si>
  <si>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</si>
  <si>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</si>
  <si>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</si>
  <si>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</si>
  <si>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</si>
  <si>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</si>
  <si>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</si>
  <si>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</si>
  <si>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</si>
  <si>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</si>
  <si>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</si>
  <si>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</si>
  <si>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</si>
  <si>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</si>
  <si>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</si>
  <si>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</si>
  <si>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</si>
  <si>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</si>
  <si>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</si>
  <si>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</si>
  <si>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</si>
  <si>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</si>
  <si>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</si>
  <si>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</si>
  <si>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</si>
  <si>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</si>
  <si>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</si>
  <si>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</si>
  <si>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</si>
  <si>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</si>
  <si>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</si>
  <si>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</si>
  <si>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</si>
  <si>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</si>
  <si>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</si>
  <si>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</si>
  <si>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</si>
  <si>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</si>
  <si>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</si>
  <si>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</si>
  <si>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</si>
  <si>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</si>
  <si>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</si>
  <si>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</si>
  <si>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</si>
  <si>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</si>
  <si>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</si>
  <si>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</si>
  <si>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</si>
  <si>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</si>
  <si>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</si>
  <si>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</si>
  <si>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</si>
  <si>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</si>
  <si>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</si>
  <si>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</si>
  <si>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</si>
  <si>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</si>
  <si>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</si>
  <si>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</si>
  <si>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</si>
  <si>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</si>
  <si>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</si>
  <si>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</si>
  <si>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</si>
  <si>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</si>
  <si>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</si>
  <si>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</si>
  <si>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</si>
  <si>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</si>
  <si>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</si>
  <si>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</si>
  <si>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</si>
  <si>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</si>
  <si>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</si>
  <si>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</si>
  <si>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</si>
  <si>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</si>
  <si>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</si>
  <si>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</si>
  <si>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</si>
  <si>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</si>
  <si>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</si>
  <si>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</si>
  <si>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</si>
  <si>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</si>
  <si>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</si>
  <si>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</si>
  <si>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</si>
  <si>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</si>
  <si>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</si>
  <si>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</si>
  <si>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</si>
  <si>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</si>
  <si>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</si>
  <si>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</si>
  <si>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</si>
  <si>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</si>
  <si>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</si>
  <si>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</si>
  <si>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</si>
  <si>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</si>
  <si>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</si>
  <si>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</si>
  <si>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</si>
  <si>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</si>
  <si>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</si>
  <si>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</si>
  <si>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</si>
  <si>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</si>
  <si>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</si>
  <si>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</si>
  <si>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</si>
  <si>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</si>
  <si>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</si>
  <si>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</si>
  <si>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</si>
  <si>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</si>
  <si>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</si>
  <si>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</si>
  <si>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</si>
  <si>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</si>
  <si>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</si>
  <si>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</si>
  <si>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</si>
  <si>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</si>
  <si>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</si>
  <si>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</si>
  <si>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</si>
  <si>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</si>
  <si>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</si>
  <si>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</si>
  <si>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</si>
  <si>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</si>
  <si>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</si>
  <si>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</si>
  <si>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</si>
  <si>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</si>
  <si>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</si>
  <si>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</si>
  <si>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</si>
  <si>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</si>
  <si>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</si>
  <si>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</si>
  <si>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</si>
  <si>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</si>
  <si>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</si>
  <si>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</si>
  <si>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</si>
  <si>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</si>
  <si>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</si>
  <si>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</si>
  <si>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</si>
  <si>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</si>
  <si>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</si>
  <si>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</si>
  <si>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</si>
  <si>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</si>
  <si>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</si>
  <si>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</si>
  <si>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</si>
  <si>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</si>
  <si>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</si>
  <si>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</si>
  <si>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</si>
  <si>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</si>
  <si>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</si>
  <si>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</si>
  <si>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</si>
  <si>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</si>
  <si>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</si>
  <si>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</si>
  <si>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</si>
  <si>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</si>
  <si>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</si>
  <si>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</si>
  <si>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</si>
  <si>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</si>
  <si>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</si>
  <si>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</si>
  <si>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</si>
  <si>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</si>
  <si>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</si>
  <si>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</si>
  <si>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</si>
  <si>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</si>
  <si>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</si>
  <si>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</si>
  <si>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</si>
  <si>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</si>
  <si>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</si>
  <si>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</si>
  <si>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</si>
  <si>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</si>
  <si>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</si>
  <si>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</si>
  <si>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</si>
  <si>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</si>
  <si>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</si>
  <si>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</si>
  <si>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</si>
  <si>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</si>
  <si>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</si>
  <si>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</si>
  <si>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</si>
  <si>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</si>
  <si>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</si>
  <si>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</si>
  <si>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</si>
  <si>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</si>
  <si>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</si>
  <si>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</si>
  <si>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</si>
  <si>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</si>
  <si>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</si>
  <si>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</si>
  <si>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</si>
  <si>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</si>
  <si>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</si>
  <si>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</si>
  <si>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</si>
  <si>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</si>
  <si>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</si>
  <si>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</si>
  <si>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</si>
  <si>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</si>
  <si>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</si>
  <si>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</si>
  <si>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</si>
  <si>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</si>
  <si>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</si>
  <si>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</si>
  <si>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</si>
  <si>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</si>
  <si>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</si>
  <si>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</si>
  <si>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</si>
  <si>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</si>
  <si>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</si>
  <si>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</si>
  <si>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</si>
  <si>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</si>
  <si>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</si>
  <si>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</si>
  <si>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</si>
  <si>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</si>
  <si>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</si>
  <si>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</si>
  <si>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</si>
  <si>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</si>
  <si>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</si>
  <si>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</si>
  <si>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</si>
  <si>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</si>
  <si>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</si>
  <si>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</si>
  <si>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</si>
  <si>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</si>
  <si>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</si>
  <si>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</si>
  <si>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</si>
  <si>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</si>
  <si>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</si>
  <si>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</si>
  <si>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</si>
  <si>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</si>
  <si>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</si>
  <si>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</si>
  <si>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</si>
  <si>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</si>
  <si>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</si>
  <si>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</si>
  <si>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</si>
  <si>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</si>
  <si>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</si>
  <si>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</si>
  <si>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</si>
  <si>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</si>
  <si>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</si>
  <si>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</si>
  <si>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</si>
  <si>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</si>
  <si>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</si>
  <si>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</si>
  <si>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</si>
  <si>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</si>
  <si>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</si>
  <si>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</si>
  <si>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</si>
  <si>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</si>
  <si>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</si>
  <si>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</si>
  <si>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</si>
  <si>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</si>
  <si>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</si>
  <si>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</si>
  <si>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</si>
  <si>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</si>
  <si>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</si>
  <si>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</si>
  <si>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</si>
  <si>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</si>
  <si>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</si>
  <si>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</si>
  <si>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</si>
  <si>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</si>
  <si>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</si>
  <si>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</si>
  <si>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</si>
  <si>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</si>
  <si>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</si>
  <si>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</si>
  <si>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</si>
  <si>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</si>
  <si>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</si>
  <si>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</si>
  <si>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</si>
  <si>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</si>
  <si>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</si>
  <si>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</si>
  <si>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</si>
  <si>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</si>
  <si>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</si>
  <si>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</si>
  <si>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</si>
  <si>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</si>
  <si>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</si>
  <si>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</si>
  <si>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</si>
  <si>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</si>
  <si>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</si>
  <si>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</si>
  <si>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</si>
  <si>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</si>
  <si>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</si>
  <si>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</si>
  <si>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</si>
  <si>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</si>
  <si>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</si>
  <si>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</si>
  <si>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</si>
  <si>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</si>
  <si>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</si>
  <si>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</si>
  <si>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</si>
  <si>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</si>
  <si>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</si>
  <si>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</si>
  <si>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</si>
  <si>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</si>
  <si>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</si>
  <si>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</si>
  <si>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</si>
  <si>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</si>
  <si>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</si>
  <si>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</si>
  <si>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</si>
  <si>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</si>
  <si>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</si>
  <si>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</si>
  <si>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</si>
  <si>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</si>
  <si>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</si>
  <si>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</si>
  <si>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</si>
  <si>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</si>
  <si>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</si>
  <si>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</si>
  <si>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</si>
  <si>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</si>
  <si>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</si>
  <si>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</si>
  <si>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</si>
  <si>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</si>
  <si>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</si>
  <si>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</si>
  <si>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</si>
  <si>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</si>
  <si>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</si>
  <si>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</si>
  <si>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</si>
  <si>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</si>
  <si>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</si>
  <si>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</si>
  <si>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</si>
  <si>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</si>
  <si>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</si>
  <si>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</si>
  <si>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</si>
  <si>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</si>
  <si>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</si>
  <si>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</si>
  <si>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</si>
  <si>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</si>
  <si>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</si>
  <si>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</si>
  <si>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</si>
  <si>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</si>
  <si>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</si>
  <si>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</si>
  <si>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</si>
  <si>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</si>
  <si>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</si>
  <si>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</si>
  <si>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</si>
  <si>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</si>
  <si>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</si>
  <si>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</si>
  <si>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</si>
  <si>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</si>
  <si>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</si>
  <si>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</si>
  <si>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</si>
  <si>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</si>
  <si>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</si>
  <si>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</si>
  <si>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</si>
  <si>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</si>
  <si>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</si>
  <si>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</si>
  <si>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</si>
  <si>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</si>
  <si>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</si>
  <si>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</si>
  <si>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</si>
  <si>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</si>
  <si>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</si>
  <si>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</si>
  <si>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</si>
  <si>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</si>
  <si>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</si>
  <si>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</si>
  <si>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</si>
  <si>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</si>
  <si>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</si>
  <si>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</si>
  <si>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</si>
  <si>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</si>
  <si>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</si>
  <si>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</si>
  <si>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</si>
  <si>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</si>
  <si>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</si>
  <si>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</si>
  <si>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</si>
  <si>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</si>
  <si>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</si>
  <si>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</si>
  <si>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</si>
  <si>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</si>
  <si>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</si>
  <si>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</si>
  <si>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</si>
  <si>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</si>
  <si>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</si>
  <si>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</si>
  <si>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</si>
  <si>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</si>
  <si>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</si>
  <si>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</si>
  <si>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</si>
  <si>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</si>
  <si>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</si>
  <si>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</si>
  <si>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</si>
  <si>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</si>
  <si>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</si>
  <si>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</si>
  <si>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</si>
  <si>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</si>
  <si>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</si>
  <si>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</si>
  <si>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</si>
  <si>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</si>
  <si>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</si>
  <si>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</si>
  <si>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</si>
  <si>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</si>
  <si>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</si>
  <si>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</si>
  <si>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</si>
  <si>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</si>
  <si>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</si>
  <si>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</si>
  <si>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</si>
  <si>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</si>
  <si>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</si>
  <si>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</si>
  <si>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</si>
  <si>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</si>
  <si>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</si>
  <si>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</si>
  <si>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</si>
  <si>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</si>
  <si>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</si>
  <si>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</si>
  <si>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</si>
  <si>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</si>
  <si>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</si>
  <si>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</si>
  <si>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</si>
  <si>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</si>
  <si>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</si>
  <si>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</si>
  <si>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</si>
  <si>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</si>
  <si>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</si>
  <si>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</si>
  <si>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</si>
  <si>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</si>
  <si>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</si>
  <si>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</si>
  <si>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</si>
  <si>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</si>
  <si>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</si>
  <si>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</si>
  <si>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</si>
  <si>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</si>
  <si>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</si>
  <si>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</si>
  <si>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</si>
  <si>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</si>
  <si>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</si>
  <si>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</si>
  <si>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</si>
  <si>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</si>
  <si>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</si>
  <si>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</si>
  <si>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</si>
  <si>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</si>
  <si>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</si>
  <si>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</si>
  <si>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</si>
  <si>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</si>
  <si>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</si>
  <si>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</si>
  <si>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</si>
  <si>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</si>
  <si>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</si>
  <si>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</si>
  <si>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</si>
  <si>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</si>
  <si>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</si>
  <si>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</si>
  <si>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</si>
  <si>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</si>
  <si>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</si>
  <si>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</si>
  <si>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</si>
  <si>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</si>
  <si>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</si>
  <si>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</si>
  <si>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</si>
  <si>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</si>
  <si>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</si>
  <si>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</si>
  <si>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</si>
  <si>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</si>
  <si>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</si>
  <si>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</si>
  <si>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</si>
  <si>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</si>
  <si>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</si>
  <si>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</si>
  <si>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</si>
  <si>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</si>
  <si>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</si>
  <si>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</si>
  <si>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</si>
  <si>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</si>
  <si>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</si>
  <si>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</si>
  <si>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</si>
  <si>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</si>
  <si>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</si>
  <si>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</si>
  <si>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</si>
  <si>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</si>
  <si>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</si>
  <si>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</si>
  <si>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</si>
  <si>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</si>
  <si>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</si>
  <si>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</si>
  <si>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</si>
  <si>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</si>
  <si>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</si>
  <si>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</si>
  <si>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</si>
  <si>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</si>
  <si>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</si>
  <si>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</si>
  <si>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</si>
  <si>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</si>
  <si>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</si>
  <si>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</si>
  <si>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</si>
  <si>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</si>
  <si>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</si>
  <si>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</si>
  <si>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</si>
  <si>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</si>
  <si>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</si>
  <si>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</si>
  <si>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</si>
  <si>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</si>
  <si>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</si>
  <si>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</si>
  <si>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</si>
  <si>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</si>
  <si>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</si>
  <si>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</si>
  <si>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</si>
  <si>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</si>
  <si>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</si>
  <si>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</si>
  <si>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</si>
  <si>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</si>
  <si>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</si>
  <si>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</si>
  <si>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</si>
  <si>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</si>
  <si>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</si>
  <si>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</si>
  <si>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</si>
  <si>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</si>
  <si>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</si>
  <si>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</si>
  <si>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</si>
  <si>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</si>
  <si>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</si>
  <si>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</si>
  <si>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</si>
  <si>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</si>
  <si>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</si>
  <si>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</si>
  <si>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</si>
  <si>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</si>
  <si>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</si>
  <si>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</si>
  <si>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</si>
  <si>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</si>
  <si>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</si>
  <si>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</si>
  <si>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</si>
  <si>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</si>
  <si>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</si>
  <si>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</si>
  <si>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</si>
  <si>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</si>
  <si>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</si>
  <si>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</si>
  <si>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</si>
  <si>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</si>
  <si>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</si>
  <si>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</si>
  <si>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</si>
  <si>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</si>
  <si>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</si>
  <si>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</si>
  <si>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</si>
  <si>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</si>
  <si>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</si>
  <si>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</si>
  <si>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</si>
  <si>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</si>
  <si>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</si>
  <si>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</si>
  <si>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</si>
  <si>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</si>
  <si>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</si>
  <si>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</si>
  <si>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</si>
  <si>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</si>
  <si>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</si>
  <si>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</si>
  <si>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</si>
  <si>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</si>
  <si>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</si>
  <si>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</si>
  <si>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</si>
  <si>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</si>
  <si>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</si>
  <si>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</si>
  <si>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</si>
  <si>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</si>
  <si>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</si>
  <si>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</si>
  <si>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</si>
  <si>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</si>
  <si>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</si>
  <si>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</si>
  <si>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</si>
  <si>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</si>
  <si>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</si>
  <si>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</si>
  <si>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</si>
  <si>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</si>
  <si>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</si>
  <si>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</si>
  <si>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</si>
  <si>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</si>
  <si>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</si>
  <si>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</si>
  <si>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</si>
  <si>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</si>
  <si>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</si>
  <si>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</si>
  <si>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</si>
  <si>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</si>
  <si>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</si>
  <si>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</si>
  <si>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</si>
  <si>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</si>
  <si>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</si>
  <si>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</si>
  <si>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</si>
  <si>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</si>
  <si>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</si>
  <si>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</si>
  <si>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</si>
  <si>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</si>
  <si>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</si>
  <si>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</si>
  <si>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</si>
  <si>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</si>
  <si>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</si>
  <si>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</si>
  <si>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</si>
  <si>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</si>
  <si>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</si>
  <si>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</si>
  <si>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</si>
  <si>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</si>
  <si>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</si>
  <si>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</si>
  <si>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</si>
  <si>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</si>
  <si>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</si>
  <si>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</si>
  <si>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</si>
  <si>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</si>
  <si>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</si>
  <si>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</si>
  <si>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</si>
  <si>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</si>
  <si>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</si>
  <si>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</si>
  <si>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</si>
  <si>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</si>
  <si>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</si>
  <si>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</si>
  <si>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</si>
  <si>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</si>
  <si>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</si>
  <si>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</si>
  <si>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</si>
  <si>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</si>
  <si>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</si>
  <si>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</si>
  <si>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</si>
  <si>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</si>
  <si>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</si>
  <si>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</si>
  <si>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</si>
  <si>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</si>
  <si>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</si>
  <si>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</si>
  <si>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</si>
  <si>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</si>
  <si>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</si>
  <si>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</si>
  <si>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</si>
  <si>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</si>
  <si>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</si>
  <si>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</si>
  <si>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</si>
  <si>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</si>
  <si>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</si>
  <si>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</si>
  <si>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</si>
  <si>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</si>
  <si>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</si>
  <si>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</si>
  <si>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</si>
  <si>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</si>
  <si>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</si>
  <si>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</si>
  <si>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</si>
  <si>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</si>
  <si>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</si>
  <si>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</si>
  <si>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</si>
  <si>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</si>
  <si>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</si>
  <si>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</si>
  <si>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</si>
  <si>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</si>
  <si>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</si>
  <si>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</si>
  <si>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</si>
  <si>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</si>
  <si>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</si>
  <si>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</si>
  <si>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</si>
  <si>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</si>
  <si>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</si>
  <si>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</si>
  <si>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</si>
  <si>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</si>
  <si>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</si>
  <si>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</si>
  <si>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</si>
  <si>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</si>
  <si>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</si>
  <si>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</si>
  <si>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</si>
  <si>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</si>
  <si>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</si>
  <si>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</si>
  <si>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</si>
  <si>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</si>
  <si>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</si>
  <si>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</si>
  <si>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</si>
  <si>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</si>
  <si>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</si>
  <si>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</si>
  <si>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</si>
  <si>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</si>
  <si>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</si>
  <si>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</si>
  <si>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</si>
  <si>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</si>
  <si>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</si>
  <si>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</si>
  <si>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</si>
  <si>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</si>
  <si>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</si>
  <si>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</si>
  <si>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</si>
  <si>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</si>
  <si>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</si>
  <si>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</si>
  <si>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</si>
  <si>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</si>
  <si>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</si>
  <si>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</si>
  <si>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</si>
  <si>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</si>
  <si>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</si>
  <si>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</si>
  <si>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</si>
  <si>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</si>
  <si>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</si>
  <si>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</si>
  <si>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</si>
  <si>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</si>
  <si>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</si>
  <si>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</si>
  <si>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</si>
  <si>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</si>
  <si>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</si>
  <si>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</si>
  <si>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</si>
  <si>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</si>
  <si>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</si>
  <si>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</si>
  <si>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</si>
  <si>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</si>
  <si>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</si>
  <si>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</si>
  <si>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</si>
  <si>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</si>
  <si>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</si>
  <si>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</si>
  <si>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</si>
  <si>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</si>
  <si>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</si>
  <si>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</si>
  <si>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</si>
  <si>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</si>
  <si>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</si>
  <si>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</si>
  <si>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</si>
  <si>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</si>
  <si>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</si>
  <si>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</si>
  <si>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</si>
  <si>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</si>
  <si>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</si>
  <si>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</si>
  <si>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</si>
  <si>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</si>
  <si>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</si>
  <si>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</si>
  <si>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</si>
  <si>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</si>
  <si>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</si>
  <si>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</si>
  <si>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</si>
  <si>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</si>
  <si>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</si>
  <si>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</si>
  <si>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</si>
  <si>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</si>
  <si>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</si>
  <si>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</si>
  <si>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</si>
  <si>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</si>
  <si>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</si>
  <si>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</si>
  <si>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</si>
  <si>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</si>
  <si>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</si>
  <si>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</si>
  <si>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</si>
  <si>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</si>
  <si>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</si>
  <si>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</si>
  <si>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</si>
  <si>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</si>
  <si>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</si>
  <si>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</si>
  <si>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</si>
  <si>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</si>
  <si>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</si>
  <si>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</si>
  <si>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</si>
  <si>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</si>
  <si>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</si>
  <si>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</si>
  <si>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</si>
  <si>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</si>
  <si>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</si>
  <si>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</si>
  <si>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</si>
  <si>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</si>
  <si>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</si>
  <si>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</si>
  <si>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</si>
  <si>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</si>
  <si>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</si>
  <si>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</si>
  <si>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</si>
  <si>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</si>
  <si>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</si>
  <si>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</si>
  <si>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</si>
  <si>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</si>
  <si>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</si>
  <si>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</si>
  <si>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</si>
  <si>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</si>
  <si>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</si>
  <si>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</si>
  <si>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</si>
  <si>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</si>
  <si>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</si>
  <si>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</si>
  <si>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</si>
  <si>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</si>
  <si>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</si>
  <si>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</si>
  <si>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</si>
  <si>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</si>
  <si>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</si>
  <si>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</si>
  <si>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</si>
  <si>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</si>
  <si>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</si>
  <si>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</si>
  <si>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</si>
  <si>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</si>
  <si>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</si>
  <si>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</si>
  <si>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</si>
  <si>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</si>
  <si>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</si>
  <si>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</si>
  <si>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</si>
  <si>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</si>
  <si>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</si>
  <si>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</si>
  <si>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</si>
  <si>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</si>
  <si>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</si>
  <si>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</si>
  <si>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</si>
  <si>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</si>
  <si>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</si>
  <si>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</si>
  <si>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</si>
  <si>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</si>
  <si>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</si>
  <si>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</si>
  <si>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</si>
  <si>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</si>
  <si>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</si>
  <si>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</si>
  <si>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</si>
  <si>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</si>
  <si>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</si>
  <si>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</si>
  <si>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</si>
  <si>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</si>
  <si>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</si>
  <si>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</si>
  <si>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</si>
  <si>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</si>
  <si>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</si>
  <si>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</si>
  <si>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</si>
  <si>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</si>
  <si>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</si>
  <si>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</si>
  <si>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</si>
  <si>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</si>
  <si>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</si>
  <si>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</si>
  <si>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</si>
  <si>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</si>
  <si>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</si>
  <si>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</si>
  <si>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</si>
  <si>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</si>
  <si>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</si>
  <si>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</si>
  <si>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</si>
  <si>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</si>
  <si>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</si>
  <si>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</si>
  <si>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</si>
  <si>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</si>
  <si>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</si>
  <si>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</si>
  <si>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</si>
  <si>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</si>
  <si>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</si>
  <si>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</si>
  <si>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</si>
  <si>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</si>
  <si>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</si>
  <si>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</si>
  <si>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</si>
  <si>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</si>
  <si>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</si>
  <si>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</si>
  <si>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</si>
  <si>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</si>
  <si>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</si>
  <si>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</si>
  <si>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</si>
  <si>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</si>
  <si>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</si>
  <si>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</si>
  <si>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</si>
  <si>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</si>
  <si>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</si>
  <si>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</si>
  <si>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</si>
  <si>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</si>
  <si>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</si>
  <si>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</si>
  <si>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</si>
  <si>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</si>
  <si>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</si>
  <si>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</si>
  <si>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</si>
  <si>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</si>
  <si>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</si>
  <si>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</si>
  <si>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</si>
  <si>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</si>
  <si>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</si>
  <si>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</si>
  <si>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</si>
  <si>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</si>
  <si>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</si>
  <si>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</si>
  <si>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</si>
  <si>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</si>
  <si>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</si>
  <si>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</si>
  <si>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</si>
  <si>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</si>
  <si>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</si>
  <si>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</si>
  <si>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</si>
  <si>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</si>
  <si>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</si>
  <si>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</si>
  <si>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</si>
  <si>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</si>
  <si>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</si>
  <si>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</si>
  <si>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</si>
  <si>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</si>
  <si>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</si>
  <si>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</si>
  <si>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</si>
  <si>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</si>
  <si>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</si>
  <si>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</si>
  <si>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</si>
  <si>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</si>
  <si>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</si>
  <si>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</si>
  <si>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</si>
  <si>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</si>
  <si>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</si>
  <si>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</si>
  <si>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</si>
  <si>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</si>
  <si>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</si>
  <si>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</si>
  <si>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</si>
  <si>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</si>
  <si>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</si>
  <si>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</si>
  <si>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</si>
  <si>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</si>
  <si>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</si>
  <si>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</si>
  <si>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</si>
  <si>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</si>
  <si>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</si>
  <si>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</si>
  <si>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</si>
  <si>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</si>
  <si>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</si>
  <si>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</si>
  <si>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</si>
  <si>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</si>
  <si>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</si>
  <si>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</si>
  <si>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</si>
  <si>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</si>
  <si>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</si>
  <si>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</si>
  <si>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</si>
  <si>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</si>
  <si>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</si>
  <si>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</si>
  <si>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</si>
  <si>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</si>
  <si>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</si>
  <si>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</si>
  <si>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</si>
  <si>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</si>
  <si>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</si>
  <si>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</si>
  <si>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</si>
  <si>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</si>
  <si>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</si>
  <si>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</si>
  <si>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</si>
  <si>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</si>
  <si>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</si>
  <si>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</si>
  <si>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</si>
  <si>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</si>
  <si>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</si>
  <si>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</si>
  <si>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</si>
  <si>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</si>
  <si>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</si>
  <si>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</si>
  <si>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</si>
  <si>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</si>
  <si>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</si>
  <si>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</si>
  <si>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</si>
  <si>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</si>
  <si>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</si>
  <si>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</si>
  <si>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</si>
  <si>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</si>
  <si>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</si>
  <si>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</si>
  <si>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</si>
  <si>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</si>
  <si>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</si>
  <si>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</si>
  <si>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</si>
  <si>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</si>
  <si>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</si>
  <si>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</si>
  <si>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</si>
  <si>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</si>
  <si>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</si>
  <si>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</si>
  <si>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</si>
  <si>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</si>
  <si>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</si>
  <si>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</si>
  <si>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</si>
  <si>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</si>
  <si>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</si>
  <si>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</si>
  <si>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</si>
  <si>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</si>
  <si>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</si>
  <si>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</si>
  <si>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</si>
  <si>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</si>
  <si>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</si>
  <si>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</si>
  <si>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</si>
  <si>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</si>
  <si>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</si>
  <si>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</si>
  <si>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</si>
  <si>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</si>
  <si>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</si>
  <si>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</si>
  <si>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</si>
  <si>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</si>
  <si>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</si>
  <si>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</si>
  <si>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</si>
  <si>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</si>
  <si>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</si>
  <si>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</si>
  <si>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</si>
  <si>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</si>
  <si>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</si>
  <si>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</si>
  <si>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</si>
  <si>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</si>
  <si>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</si>
  <si>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</si>
  <si>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</si>
  <si>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</si>
  <si>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</si>
  <si>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</si>
  <si>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</si>
  <si>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</si>
  <si>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</si>
  <si>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</si>
  <si>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</si>
  <si>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</si>
  <si>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</si>
  <si>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</si>
  <si>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</si>
  <si>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</si>
  <si>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</si>
  <si>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</si>
  <si>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</si>
  <si>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</si>
  <si>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</si>
  <si>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</si>
  <si>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</si>
  <si>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</si>
  <si>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</si>
  <si>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</si>
  <si>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</si>
  <si>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</si>
  <si>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</si>
  <si>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</si>
  <si>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</si>
  <si>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</si>
  <si>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</si>
  <si>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</si>
  <si>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</si>
  <si>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</si>
  <si>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</si>
  <si>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</si>
  <si>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</si>
  <si>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</si>
  <si>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</si>
  <si>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</si>
  <si>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</si>
  <si>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</si>
  <si>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</si>
  <si>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</si>
  <si>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</si>
  <si>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</si>
  <si>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</si>
  <si>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</si>
  <si>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</si>
  <si>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</si>
  <si>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</si>
  <si>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</si>
  <si>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</si>
  <si>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</si>
  <si>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</si>
  <si>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</si>
  <si>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</si>
  <si>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</si>
  <si>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</si>
  <si>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</si>
  <si>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</si>
  <si>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</si>
  <si>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</si>
  <si>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</si>
  <si>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</si>
  <si>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</si>
  <si>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</si>
  <si>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</si>
  <si>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</si>
  <si>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</si>
  <si>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</si>
  <si>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</si>
  <si>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</si>
  <si>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</si>
  <si>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</si>
  <si>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</si>
  <si>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</si>
  <si>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</si>
  <si>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</si>
  <si>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</si>
  <si>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</si>
  <si>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</si>
  <si>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</si>
  <si>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</si>
  <si>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</si>
  <si>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</si>
  <si>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</si>
  <si>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</si>
  <si>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</si>
  <si>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</si>
  <si>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</si>
  <si>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</si>
  <si>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</si>
  <si>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</si>
  <si>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</si>
  <si>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</si>
  <si>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</si>
  <si>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</si>
  <si>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</si>
  <si>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</si>
  <si>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</si>
  <si>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</si>
  <si>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</si>
  <si>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</si>
  <si>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</si>
  <si>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</si>
  <si>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</si>
  <si>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</si>
  <si>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</si>
  <si>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</si>
  <si>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</si>
  <si>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</si>
  <si>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</si>
  <si>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</si>
  <si>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</si>
  <si>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</si>
  <si>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</si>
  <si>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</si>
  <si>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</si>
  <si>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</si>
  <si>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</si>
  <si>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</si>
  <si>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</si>
  <si>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</si>
  <si>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</si>
  <si>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</si>
  <si>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</si>
  <si>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</si>
  <si>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</si>
  <si>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</si>
  <si>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</si>
  <si>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</si>
  <si>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</si>
  <si>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</si>
  <si>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</si>
  <si>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</si>
  <si>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</si>
  <si>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</si>
  <si>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</si>
  <si>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</si>
  <si>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</si>
  <si>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</si>
  <si>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</si>
  <si>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</si>
  <si>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</si>
  <si>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</si>
  <si>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</si>
  <si>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</si>
  <si>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</si>
  <si>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</si>
  <si>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</si>
  <si>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</si>
  <si>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</si>
  <si>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</si>
  <si>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</si>
  <si>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</si>
  <si>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</si>
  <si>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</si>
  <si>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</si>
  <si>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</si>
  <si>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</si>
  <si>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</si>
  <si>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</si>
  <si>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</si>
  <si>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</si>
  <si>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</si>
  <si>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</si>
  <si>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</si>
  <si>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</si>
  <si>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</si>
  <si>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</si>
  <si>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</si>
  <si>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</si>
  <si>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</si>
  <si>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</si>
  <si>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</si>
  <si>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</si>
  <si>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</si>
  <si>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</si>
  <si>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</si>
  <si>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</si>
  <si>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</si>
  <si>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</si>
  <si>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</si>
  <si>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</si>
  <si>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</si>
  <si>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</si>
  <si>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</si>
  <si>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</si>
  <si>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</si>
  <si>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</si>
  <si>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</si>
  <si>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</si>
  <si>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</si>
  <si>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</si>
  <si>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</si>
  <si>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</si>
  <si>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</si>
  <si>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</si>
  <si>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</si>
  <si>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</si>
  <si>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</si>
  <si>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</si>
  <si>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</si>
  <si>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</si>
  <si>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</si>
  <si>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</si>
  <si>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</si>
  <si>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</si>
  <si>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</si>
  <si>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</si>
  <si>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</si>
  <si>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</si>
  <si>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</si>
  <si>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</si>
  <si>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</si>
  <si>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</si>
  <si>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</si>
  <si>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</si>
  <si>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</si>
  <si>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</si>
  <si>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</si>
  <si>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</si>
  <si>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</si>
  <si>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</si>
  <si>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</si>
  <si>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</si>
  <si>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</si>
  <si>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</si>
  <si>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</si>
  <si>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</si>
  <si>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</si>
  <si>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</si>
  <si>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</si>
  <si>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</si>
  <si>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</si>
  <si>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</si>
  <si>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</si>
  <si>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</si>
  <si>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</si>
  <si>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</si>
  <si>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</si>
  <si>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</si>
  <si>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</si>
  <si>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</si>
  <si>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</si>
  <si>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</si>
  <si>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</si>
  <si>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</si>
  <si>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</si>
  <si>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</si>
  <si>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</si>
  <si>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</si>
  <si>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</si>
  <si>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</si>
  <si>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</si>
  <si>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</si>
  <si>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</si>
  <si>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</si>
  <si>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</si>
  <si>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</si>
  <si>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</si>
  <si>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</si>
  <si>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</si>
  <si>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</si>
  <si>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</si>
  <si>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</si>
  <si>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</si>
  <si>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</si>
  <si>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</si>
  <si>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</si>
  <si>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</si>
  <si>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</si>
  <si>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</si>
  <si>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</si>
  <si>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</si>
  <si>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</si>
  <si>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</si>
  <si>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</si>
  <si>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</si>
  <si>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</si>
  <si>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</si>
  <si>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</si>
  <si>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</si>
  <si>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</si>
  <si>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</si>
  <si>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</si>
  <si>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</si>
  <si>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</si>
  <si>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</si>
  <si>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</si>
  <si>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</si>
  <si>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</si>
  <si>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</si>
  <si>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</si>
  <si>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</si>
  <si>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</si>
  <si>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</si>
  <si>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</si>
  <si>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</si>
  <si>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</si>
  <si>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</si>
  <si>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</si>
  <si>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</si>
  <si>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</si>
  <si>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</si>
  <si>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</si>
  <si>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</si>
  <si>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</si>
  <si>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</si>
  <si>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</si>
  <si>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</si>
  <si>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</si>
  <si>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</si>
  <si>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</si>
  <si>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</si>
  <si>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</si>
  <si>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</si>
  <si>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</si>
  <si>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</si>
  <si>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</si>
  <si>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</si>
  <si>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</si>
  <si>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</si>
  <si>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</si>
  <si>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</si>
  <si>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</si>
  <si>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</si>
  <si>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</si>
  <si>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</si>
  <si>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</si>
  <si>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</si>
  <si>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</si>
  <si>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</si>
  <si>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</si>
  <si>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</si>
  <si>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</si>
  <si>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</si>
  <si>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</si>
  <si>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</si>
  <si>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</si>
  <si>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</si>
  <si>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</si>
  <si>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</si>
  <si>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</si>
  <si>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</si>
  <si>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</si>
  <si>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</si>
  <si>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</si>
  <si>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</si>
  <si>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</si>
  <si>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</si>
  <si>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</si>
  <si>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</si>
  <si>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</si>
  <si>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</si>
  <si>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</si>
  <si>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</si>
  <si>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</si>
  <si>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</si>
  <si>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</si>
  <si>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</si>
  <si>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</si>
  <si>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</si>
  <si>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</si>
  <si>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</si>
  <si>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</si>
  <si>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</si>
  <si>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</si>
  <si>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</si>
  <si>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</si>
  <si>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</si>
  <si>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</si>
  <si>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</si>
  <si>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</si>
  <si>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</si>
  <si>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</si>
  <si>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</si>
  <si>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</si>
  <si>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</si>
  <si>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</si>
  <si>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</si>
  <si>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</si>
  <si>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</si>
  <si>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</si>
  <si>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</si>
  <si>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</si>
  <si>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</si>
  <si>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</si>
  <si>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</si>
  <si>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</si>
  <si>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</si>
  <si>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</si>
  <si>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</si>
  <si>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</si>
  <si>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</si>
  <si>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</si>
  <si>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</si>
  <si>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</si>
  <si>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</si>
  <si>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</si>
  <si>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</si>
  <si>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</si>
  <si>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</si>
  <si>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</si>
  <si>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</si>
  <si>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</si>
  <si>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</si>
  <si>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</si>
  <si>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</si>
  <si>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</si>
  <si>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</si>
  <si>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</si>
  <si>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</si>
  <si>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</si>
  <si>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</si>
  <si>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</si>
  <si>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</si>
  <si>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</si>
  <si>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</si>
  <si>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</si>
  <si>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</si>
  <si>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</si>
  <si>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</si>
  <si>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</si>
  <si>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</si>
  <si>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</si>
  <si>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</si>
  <si>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</si>
  <si>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</si>
  <si>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</si>
  <si>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</si>
  <si>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</si>
  <si>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</si>
  <si>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</si>
  <si>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</si>
  <si>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</si>
  <si>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</si>
  <si>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</si>
  <si>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</si>
  <si>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</si>
  <si>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</si>
  <si>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</si>
  <si>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</si>
  <si>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</si>
  <si>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</si>
  <si>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</si>
  <si>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</si>
  <si>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</si>
  <si>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</si>
  <si>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</si>
  <si>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</si>
  <si>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</si>
  <si>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</si>
  <si>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</si>
  <si>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</si>
  <si>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</si>
  <si>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</si>
  <si>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</si>
  <si>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</si>
  <si>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</si>
  <si>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</si>
  <si>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</si>
  <si>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</si>
  <si>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</si>
  <si>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</si>
  <si>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</si>
  <si>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</si>
  <si>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</si>
  <si>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</si>
  <si>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</si>
  <si>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</si>
  <si>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</si>
  <si>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</si>
  <si>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</si>
  <si>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</si>
  <si>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</si>
  <si>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</si>
  <si>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</si>
  <si>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</si>
  <si>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</si>
  <si>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</si>
  <si>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</si>
  <si>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</si>
  <si>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</si>
  <si>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</si>
  <si>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</si>
  <si>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</si>
  <si>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</si>
  <si>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</si>
  <si>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</si>
  <si>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</si>
  <si>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</si>
  <si>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</si>
  <si>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</si>
  <si>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</si>
  <si>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</si>
  <si>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</si>
  <si>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</si>
  <si>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</si>
  <si>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</si>
  <si>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</si>
  <si>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</si>
  <si>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</si>
  <si>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</si>
  <si>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</si>
  <si>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</si>
  <si>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</si>
  <si>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</si>
  <si>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</si>
  <si>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</si>
  <si>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</si>
  <si>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</si>
  <si>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</si>
  <si>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</si>
  <si>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</si>
  <si>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</si>
  <si>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</si>
  <si>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</si>
  <si>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</si>
  <si>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</si>
  <si>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</si>
  <si>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</si>
  <si>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</si>
  <si>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</si>
  <si>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</si>
  <si>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</si>
  <si>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</si>
  <si>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</si>
  <si>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</si>
  <si>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</si>
  <si>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</si>
  <si>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</si>
  <si>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</si>
  <si>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</si>
  <si>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</si>
  <si>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</si>
  <si>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</si>
  <si>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</si>
  <si>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</si>
  <si>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</si>
  <si>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</si>
  <si>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</si>
  <si>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</si>
  <si>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</si>
  <si>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</si>
  <si>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</si>
  <si>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</si>
  <si>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</si>
  <si>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</si>
  <si>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</si>
  <si>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</si>
  <si>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</si>
  <si>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</si>
  <si>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</si>
  <si>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</si>
  <si>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</si>
  <si>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</si>
  <si>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</si>
  <si>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</si>
  <si>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</si>
  <si>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</si>
  <si>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</si>
  <si>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</si>
  <si>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</si>
  <si>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</si>
  <si>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</si>
  <si>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</si>
  <si>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</si>
  <si>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</si>
  <si>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</si>
  <si>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</si>
  <si>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</si>
  <si>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</si>
  <si>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</si>
  <si>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</si>
  <si>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</si>
  <si>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</si>
  <si>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</si>
  <si>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</si>
  <si>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</si>
  <si>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</si>
  <si>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</si>
  <si>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</si>
  <si>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</si>
  <si>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</si>
  <si>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</si>
  <si>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</si>
  <si>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</si>
  <si>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</si>
  <si>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</si>
  <si>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</si>
  <si>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</si>
  <si>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</si>
  <si>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</si>
  <si>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</si>
  <si>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</si>
  <si>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</si>
  <si>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</si>
  <si>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</si>
  <si>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</si>
  <si>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</si>
  <si>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</si>
  <si>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</si>
  <si>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</si>
  <si>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</si>
  <si>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</si>
  <si>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</si>
  <si>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</si>
  <si>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</si>
  <si>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</si>
  <si>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</si>
  <si>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</si>
  <si>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</si>
  <si>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</si>
  <si>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</si>
  <si>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</si>
  <si>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</si>
  <si>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</si>
  <si>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</si>
  <si>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</si>
  <si>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</si>
  <si>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</si>
  <si>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</si>
  <si>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</si>
  <si>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</si>
  <si>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</si>
  <si>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</si>
  <si>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</si>
  <si>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</si>
  <si>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</si>
  <si>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</si>
  <si>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</si>
  <si>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</si>
  <si>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</si>
  <si>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</si>
  <si>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</si>
  <si>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</si>
  <si>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</si>
  <si>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</si>
  <si>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</si>
  <si>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</si>
  <si>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</si>
  <si>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</si>
  <si>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</si>
  <si>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</si>
  <si>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</si>
  <si>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</si>
  <si>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</si>
  <si>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</si>
  <si>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</si>
  <si>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</si>
  <si>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</si>
  <si>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</si>
  <si>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</si>
  <si>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</si>
  <si>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</si>
  <si>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</si>
  <si>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</si>
  <si>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</si>
  <si>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</si>
  <si>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</si>
  <si>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</si>
  <si>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</si>
  <si>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</si>
  <si>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</si>
  <si>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</si>
  <si>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</si>
  <si>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</si>
  <si>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</si>
  <si>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</si>
  <si>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</si>
  <si>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</si>
  <si>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</si>
  <si>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</si>
  <si>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</si>
  <si>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</si>
  <si>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</si>
  <si>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</si>
  <si>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</si>
  <si>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</si>
  <si>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</si>
  <si>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</si>
  <si>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</si>
  <si>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</si>
  <si>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</si>
  <si>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</si>
  <si>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</si>
  <si>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</si>
  <si>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</si>
  <si>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</si>
  <si>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</si>
  <si>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</si>
  <si>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</si>
  <si>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</si>
  <si>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</si>
  <si>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</si>
  <si>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</si>
  <si>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</si>
  <si>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</si>
  <si>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</si>
  <si>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</si>
  <si>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</si>
  <si>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</si>
  <si>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</si>
  <si>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</si>
  <si>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</si>
  <si>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</si>
  <si>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</si>
  <si>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</si>
  <si>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</si>
  <si>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</si>
  <si>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</si>
  <si>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</si>
  <si>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</si>
  <si>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</si>
  <si>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</si>
  <si>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</si>
  <si>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</si>
  <si>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</si>
  <si>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</si>
  <si>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</si>
  <si>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</si>
  <si>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</si>
  <si>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</si>
  <si>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</si>
  <si>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</si>
  <si>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</si>
  <si>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</si>
  <si>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</si>
  <si>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</si>
  <si>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</si>
  <si>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</si>
  <si>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</si>
  <si>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</si>
  <si>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</si>
  <si>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</si>
  <si>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</si>
  <si>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</si>
  <si>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</si>
  <si>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</si>
  <si>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</si>
  <si>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</si>
  <si>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</si>
  <si>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</si>
  <si>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</si>
  <si>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</si>
  <si>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</si>
  <si>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</si>
  <si>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</si>
  <si>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</si>
  <si>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</si>
  <si>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</si>
  <si>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</si>
  <si>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</si>
  <si>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</si>
  <si>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</si>
  <si>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</si>
  <si>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</si>
  <si>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</si>
  <si>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</si>
  <si>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</si>
  <si>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</si>
  <si>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</si>
  <si>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</si>
  <si>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</si>
  <si>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</si>
  <si>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</si>
  <si>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</si>
  <si>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</si>
  <si>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</si>
  <si>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</si>
  <si>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</si>
  <si>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</si>
  <si>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</si>
  <si>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</si>
  <si>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</si>
  <si>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</si>
  <si>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</si>
  <si>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</si>
  <si>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</si>
  <si>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</si>
  <si>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</si>
  <si>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</si>
  <si>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</si>
  <si>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</si>
  <si>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</si>
  <si>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</si>
  <si>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</si>
  <si>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</si>
  <si>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</si>
  <si>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</si>
  <si>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</si>
  <si>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</si>
  <si>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</si>
  <si>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</si>
  <si>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</si>
  <si>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</si>
  <si>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</si>
  <si>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</si>
  <si>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</si>
  <si>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</si>
  <si>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</si>
  <si>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</si>
  <si>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</si>
  <si>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</si>
  <si>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</si>
  <si>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</si>
  <si>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</si>
  <si>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</si>
  <si>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</si>
  <si>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</si>
  <si>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</si>
  <si>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</si>
  <si>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</si>
  <si>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</si>
  <si>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</si>
  <si>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</si>
  <si>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</si>
  <si>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</si>
  <si>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</si>
  <si>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</si>
  <si>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</si>
  <si>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</si>
  <si>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</si>
  <si>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</si>
  <si>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</si>
  <si>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</si>
  <si>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</si>
  <si>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</si>
  <si>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</si>
  <si>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</si>
  <si>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</si>
  <si>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</si>
  <si>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</si>
  <si>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</si>
  <si>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</si>
  <si>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</si>
  <si>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</si>
  <si>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</si>
  <si>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</si>
  <si>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</si>
  <si>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</si>
  <si>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</si>
  <si>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</si>
  <si>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</si>
  <si>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</si>
  <si>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</si>
  <si>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</si>
  <si>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</si>
  <si>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</si>
  <si>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</si>
  <si>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</si>
  <si>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</si>
  <si>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</si>
  <si>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</si>
  <si>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</si>
  <si>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</si>
  <si>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</si>
  <si>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</si>
  <si>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</si>
  <si>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</si>
  <si>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</si>
  <si>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</si>
  <si>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</si>
  <si>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</si>
  <si>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</si>
  <si>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</si>
  <si>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</si>
  <si>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</si>
  <si>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</si>
  <si>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</si>
  <si>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</si>
  <si>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</si>
  <si>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</si>
  <si>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</si>
  <si>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</si>
  <si>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</si>
  <si>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</si>
  <si>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</si>
  <si>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</si>
  <si>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</si>
  <si>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</si>
  <si>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</si>
  <si>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</si>
  <si>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</si>
  <si>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</si>
  <si>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</si>
  <si>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</si>
  <si>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</si>
  <si>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</si>
  <si>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</si>
  <si>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</si>
  <si>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</si>
  <si>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</si>
  <si>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</si>
  <si>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</si>
  <si>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</si>
  <si>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</si>
  <si>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</si>
  <si>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</si>
  <si>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</si>
  <si>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</si>
  <si>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</si>
  <si>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</si>
  <si>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</si>
  <si>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</si>
  <si>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</si>
  <si>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</si>
  <si>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</si>
  <si>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</si>
  <si>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</si>
  <si>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</si>
  <si>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</si>
  <si>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</si>
  <si>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</si>
  <si>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</si>
  <si>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</si>
  <si>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</si>
  <si>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</si>
  <si>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</si>
  <si>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</si>
  <si>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</si>
  <si>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</si>
  <si>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</si>
  <si>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</si>
  <si>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</si>
  <si>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</si>
  <si>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</si>
  <si>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</si>
  <si>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</si>
  <si>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</si>
  <si>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</si>
  <si>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</si>
  <si>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</si>
  <si>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</si>
  <si>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</si>
  <si>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</si>
  <si>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</si>
  <si>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</si>
  <si>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</si>
  <si>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</si>
  <si>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</si>
  <si>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</si>
  <si>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</si>
  <si>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</si>
  <si>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</si>
  <si>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</si>
  <si>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</si>
  <si>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</si>
  <si>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</si>
  <si>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</si>
  <si>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</si>
  <si>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</si>
  <si>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</si>
  <si>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</si>
  <si>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</si>
  <si>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</si>
  <si>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</si>
  <si>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</si>
  <si>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</si>
  <si>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</si>
  <si>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</si>
  <si>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</si>
  <si>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</si>
  <si>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</si>
  <si>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</si>
  <si>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</si>
  <si>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</si>
  <si>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</si>
  <si>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</si>
  <si>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</si>
  <si>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</si>
  <si>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</si>
  <si>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</si>
  <si>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</si>
  <si>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</si>
  <si>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</si>
  <si>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</si>
  <si>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</si>
  <si>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</si>
  <si>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</si>
  <si>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</si>
  <si>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</si>
  <si>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</si>
  <si>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</si>
  <si>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</si>
  <si>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</si>
  <si>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</si>
  <si>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</si>
  <si>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</si>
  <si>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</si>
  <si>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</si>
  <si>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</si>
  <si>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</si>
  <si>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</si>
  <si>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</si>
  <si>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</si>
  <si>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</si>
  <si>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</si>
  <si>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</si>
  <si>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</si>
  <si>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</si>
  <si>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</si>
  <si>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</si>
  <si>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</si>
  <si>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</si>
  <si>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</si>
  <si>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</si>
  <si>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</si>
  <si>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</si>
  <si>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</si>
  <si>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</si>
  <si>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</si>
  <si>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</si>
  <si>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</si>
  <si>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</si>
  <si>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</si>
  <si>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</si>
  <si>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</si>
  <si>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</si>
  <si>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</si>
  <si>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</si>
  <si>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</si>
  <si>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</si>
  <si>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</si>
  <si>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</si>
  <si>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</si>
  <si>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</si>
  <si>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</si>
  <si>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</si>
  <si>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</si>
  <si>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</si>
  <si>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</si>
  <si>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</si>
  <si>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</si>
  <si>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</si>
  <si>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</si>
  <si>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</si>
  <si>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</si>
  <si>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</si>
  <si>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</si>
  <si>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</si>
  <si>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</si>
  <si>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</si>
  <si>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</si>
  <si>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</si>
  <si>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</si>
  <si>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</si>
  <si>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</si>
  <si>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</si>
  <si>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</si>
  <si>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</si>
  <si>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</si>
  <si>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</si>
  <si>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</si>
  <si>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</si>
  <si>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</si>
  <si>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</si>
  <si>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</si>
  <si>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</si>
  <si>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</si>
  <si>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</si>
  <si>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</si>
  <si>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</si>
  <si>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</si>
  <si>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</si>
  <si>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</si>
  <si>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</si>
  <si>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</si>
  <si>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</si>
  <si>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</si>
  <si>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</si>
  <si>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</si>
  <si>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</si>
  <si>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</si>
  <si>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</si>
  <si>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</si>
  <si>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</si>
  <si>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</si>
  <si>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</si>
  <si>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</si>
  <si>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</si>
  <si>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</si>
  <si>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</si>
  <si>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</si>
  <si>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</si>
  <si>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</si>
  <si>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</si>
  <si>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</si>
  <si>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</si>
  <si>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</si>
  <si>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</si>
  <si>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</si>
  <si>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</si>
  <si>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</si>
  <si>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</si>
  <si>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</si>
  <si>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</si>
  <si>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</si>
  <si>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</si>
  <si>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</si>
  <si>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</si>
  <si>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</si>
  <si>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</si>
  <si>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</si>
  <si>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</si>
  <si>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</si>
  <si>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</si>
  <si>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</si>
  <si>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</si>
  <si>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</si>
  <si>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</si>
  <si>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</si>
  <si>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</si>
  <si>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</si>
  <si>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</si>
  <si>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</si>
  <si>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</si>
  <si>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</si>
  <si>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</si>
  <si>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</si>
  <si>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</si>
  <si>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</si>
  <si>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</si>
  <si>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</si>
  <si>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</si>
  <si>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</si>
  <si>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</si>
  <si>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</si>
  <si>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</si>
  <si>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</si>
  <si>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</si>
  <si>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</si>
  <si>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</si>
  <si>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</si>
  <si>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</si>
  <si>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</si>
  <si>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</si>
  <si>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</si>
  <si>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</si>
  <si>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</si>
  <si>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</si>
  <si>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</si>
  <si>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</si>
  <si>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</si>
  <si>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</si>
  <si>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</si>
  <si>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</si>
  <si>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</si>
  <si>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</si>
  <si>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</si>
  <si>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</si>
  <si>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</si>
  <si>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</si>
  <si>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</si>
  <si>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</si>
  <si>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</si>
  <si>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</si>
  <si>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</si>
  <si>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</si>
  <si>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</si>
  <si>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</si>
  <si>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</si>
  <si>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</si>
  <si>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</si>
  <si>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</si>
  <si>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</si>
  <si>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</si>
  <si>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</si>
  <si>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</si>
  <si>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</si>
  <si>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</si>
  <si>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</si>
  <si>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</si>
  <si>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</si>
  <si>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</si>
  <si>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</si>
  <si>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</si>
  <si>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</si>
  <si>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</si>
  <si>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</si>
  <si>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</si>
  <si>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</si>
  <si>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</si>
  <si>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</si>
  <si>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</si>
  <si>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</si>
  <si>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</si>
  <si>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</si>
  <si>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</si>
  <si>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</si>
  <si>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</si>
  <si>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</si>
  <si>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</si>
  <si>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</si>
  <si>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</si>
  <si>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</si>
  <si>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</si>
  <si>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</si>
  <si>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</si>
  <si>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</si>
  <si>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</si>
  <si>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</si>
  <si>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</si>
  <si>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</si>
  <si>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</si>
  <si>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</si>
  <si>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</si>
  <si>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</si>
  <si>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</si>
  <si>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</si>
  <si>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</si>
  <si>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</si>
  <si>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</si>
  <si>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</si>
  <si>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</si>
  <si>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</si>
  <si>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</si>
  <si>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</si>
  <si>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</si>
  <si>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</si>
  <si>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</si>
  <si>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</si>
  <si>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</si>
  <si>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</si>
  <si>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</si>
  <si>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</si>
  <si>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</si>
  <si>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</si>
  <si>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</si>
  <si>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</si>
  <si>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</si>
  <si>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</si>
  <si>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</si>
  <si>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</si>
  <si>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</si>
  <si>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</si>
  <si>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</si>
  <si>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</si>
  <si>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</si>
  <si>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</si>
  <si>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</si>
  <si>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</si>
  <si>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</si>
  <si>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</si>
  <si>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</si>
  <si>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</si>
  <si>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</si>
  <si>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</si>
  <si>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</si>
  <si>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</si>
  <si>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</si>
  <si>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</si>
  <si>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</si>
  <si>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</si>
  <si>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</si>
  <si>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</si>
  <si>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</si>
  <si>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</si>
  <si>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</si>
  <si>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</si>
  <si>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</si>
  <si>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</si>
  <si>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</si>
  <si>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</si>
  <si>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</si>
  <si>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</si>
  <si>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</si>
  <si>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</si>
  <si>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</si>
  <si>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</si>
  <si>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</si>
  <si>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</si>
  <si>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</si>
  <si>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</si>
  <si>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</si>
  <si>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</si>
  <si>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</si>
  <si>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</si>
  <si>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</si>
  <si>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</si>
  <si>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</si>
  <si>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</si>
  <si>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</si>
  <si>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</si>
  <si>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</si>
  <si>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</si>
  <si>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</si>
  <si>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</si>
  <si>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</si>
  <si>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</si>
  <si>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</si>
  <si>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</si>
  <si>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</si>
  <si>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</si>
  <si>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</si>
  <si>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</si>
  <si>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</si>
  <si>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</si>
  <si>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</si>
  <si>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</si>
  <si>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</si>
  <si>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</si>
  <si>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</si>
  <si>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</si>
  <si>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</si>
  <si>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</si>
  <si>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</si>
  <si>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</si>
  <si>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</si>
  <si>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</si>
  <si>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</si>
  <si>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</si>
  <si>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</si>
  <si>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</si>
  <si>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</si>
  <si>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</si>
  <si>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</si>
  <si>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</si>
  <si>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</si>
  <si>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</si>
  <si>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</si>
  <si>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</si>
  <si>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</si>
  <si>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</si>
  <si>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</si>
  <si>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</si>
  <si>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</si>
  <si>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</si>
  <si>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</si>
  <si>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</si>
  <si>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</si>
  <si>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</si>
  <si>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</si>
  <si>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</si>
  <si>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</si>
  <si>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</si>
  <si>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</si>
  <si>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</si>
  <si>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</si>
  <si>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</si>
  <si>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</si>
  <si>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</si>
  <si>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</si>
  <si>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</si>
  <si>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</si>
  <si>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</si>
  <si>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</si>
  <si>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</si>
  <si>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</si>
  <si>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</si>
  <si>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</si>
  <si>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</si>
  <si>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</si>
  <si>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</si>
  <si>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</si>
  <si>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</si>
  <si>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</si>
  <si>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</si>
  <si>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</si>
  <si>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</si>
  <si>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</si>
  <si>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</si>
  <si>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</si>
  <si>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</si>
  <si>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</si>
  <si>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</si>
  <si>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</si>
  <si>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</si>
  <si>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</si>
  <si>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</si>
  <si>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</si>
  <si>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</si>
  <si>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</si>
  <si>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</si>
  <si>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</si>
  <si>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</si>
  <si>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</si>
  <si>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</si>
  <si>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</si>
  <si>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</si>
  <si>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</si>
  <si>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</si>
  <si>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</si>
  <si>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</si>
  <si>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</si>
  <si>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</si>
  <si>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</si>
  <si>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</si>
  <si>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</si>
  <si>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</si>
  <si>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</si>
  <si>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</si>
  <si>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</si>
  <si>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</si>
  <si>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</si>
  <si>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</si>
  <si>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</si>
  <si>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</si>
  <si>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</si>
  <si>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</si>
  <si>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</si>
  <si>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</si>
  <si>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</si>
  <si>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</si>
  <si>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</si>
  <si>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</si>
  <si>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</si>
  <si>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</si>
  <si>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</si>
  <si>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</si>
  <si>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</si>
  <si>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</si>
  <si>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</si>
  <si>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</si>
  <si>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</si>
  <si>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</si>
  <si>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</si>
  <si>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</si>
  <si>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</si>
  <si>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</si>
  <si>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</si>
  <si>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</si>
  <si>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</si>
  <si>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</si>
  <si>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</si>
  <si>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</si>
  <si>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</si>
  <si>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</si>
  <si>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</si>
  <si>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</si>
  <si>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</si>
  <si>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</si>
  <si>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</si>
  <si>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</si>
  <si>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</si>
  <si>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</si>
  <si>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</si>
  <si>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</si>
  <si>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</si>
  <si>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</si>
  <si>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</si>
  <si>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</si>
  <si>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</si>
  <si>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</si>
  <si>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</si>
  <si>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</si>
  <si>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</si>
  <si>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</si>
  <si>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</si>
  <si>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</si>
  <si>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</si>
  <si>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</si>
  <si>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</si>
  <si>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</si>
  <si>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</si>
  <si>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</si>
  <si>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</si>
  <si>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</si>
  <si>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</si>
  <si>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</si>
  <si>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</si>
  <si>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</si>
  <si>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</si>
  <si>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</si>
  <si>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</si>
  <si>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</si>
  <si>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</si>
  <si>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</si>
  <si>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</si>
  <si>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</si>
  <si>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</si>
  <si>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</si>
  <si>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</si>
  <si>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</si>
  <si>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</si>
  <si>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</si>
  <si>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</si>
  <si>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</si>
  <si>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</si>
  <si>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</si>
  <si>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</si>
  <si>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</si>
  <si>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</si>
  <si>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</si>
  <si>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</si>
  <si>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</si>
  <si>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</si>
  <si>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</si>
  <si>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</si>
  <si>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</si>
  <si>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</si>
  <si>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</si>
  <si>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</si>
  <si>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</si>
  <si>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</si>
  <si>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</si>
  <si>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</si>
  <si>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</si>
  <si>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</si>
  <si>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</si>
  <si>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</si>
  <si>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</si>
  <si>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</si>
  <si>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</si>
  <si>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</si>
  <si>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</si>
  <si>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</si>
  <si>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</si>
  <si>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</si>
  <si>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</si>
  <si>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</si>
  <si>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</si>
  <si>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</si>
  <si>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</si>
  <si>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</si>
  <si>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</si>
  <si>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</si>
  <si>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</si>
  <si>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</si>
  <si>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</si>
  <si>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</si>
  <si>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</si>
  <si>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</si>
  <si>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</si>
  <si>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</si>
  <si>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</si>
  <si>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</si>
  <si>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</si>
  <si>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</si>
  <si>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</si>
  <si>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</si>
  <si>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</si>
  <si>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</si>
  <si>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</si>
  <si>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</si>
  <si>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</si>
  <si>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</si>
  <si>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</si>
  <si>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</si>
  <si>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</si>
  <si>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</si>
  <si>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</si>
  <si>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</si>
  <si>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</si>
  <si>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</si>
  <si>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</si>
  <si>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</si>
  <si>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</si>
  <si>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</si>
  <si>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</si>
  <si>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</si>
  <si>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</si>
  <si>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</si>
  <si>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</si>
  <si>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</si>
  <si>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</si>
  <si>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</si>
  <si>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</si>
  <si>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</si>
  <si>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</si>
  <si>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</si>
  <si>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</si>
  <si>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</si>
  <si>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</si>
  <si>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</si>
  <si>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</si>
  <si>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</si>
  <si>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</si>
  <si>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</si>
  <si>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</si>
  <si>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</si>
  <si>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</si>
  <si>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</si>
  <si>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</si>
  <si>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</si>
  <si>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</si>
  <si>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</si>
  <si>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</si>
  <si>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</si>
  <si>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</si>
  <si>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</si>
  <si>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</si>
  <si>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</si>
  <si>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</si>
  <si>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</si>
  <si>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</si>
  <si>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</si>
  <si>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</si>
  <si>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</si>
  <si>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</si>
  <si>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</si>
  <si>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</si>
  <si>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</si>
  <si>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</si>
  <si>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</si>
  <si>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</si>
  <si>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</si>
  <si>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</si>
  <si>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</si>
  <si>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</si>
  <si>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</si>
  <si>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</si>
  <si>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</si>
  <si>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</si>
  <si>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</si>
  <si>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</si>
  <si>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</si>
  <si>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</si>
  <si>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</si>
  <si>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</si>
  <si>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</si>
  <si>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</si>
  <si>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</si>
  <si>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</si>
  <si>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</si>
  <si>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</si>
  <si>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</si>
  <si>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</si>
  <si>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</si>
  <si>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</si>
  <si>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</si>
  <si>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</si>
  <si>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</si>
  <si>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</si>
  <si>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</si>
  <si>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</si>
  <si>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</si>
  <si>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</si>
  <si>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</si>
  <si>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</si>
  <si>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</si>
  <si>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</si>
  <si>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</si>
  <si>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</si>
  <si>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</si>
  <si>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</si>
  <si>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</si>
  <si>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</si>
  <si>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</si>
  <si>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</si>
  <si>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</si>
  <si>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</si>
  <si>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</si>
  <si>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</si>
  <si>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</si>
  <si>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</si>
  <si>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</si>
  <si>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</si>
  <si>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</si>
  <si>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</si>
  <si>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</si>
  <si>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</si>
  <si>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</si>
  <si>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</si>
  <si>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</si>
  <si>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</si>
  <si>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</si>
  <si>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</si>
  <si>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</si>
  <si>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</si>
  <si>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</si>
  <si>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</si>
  <si>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</si>
  <si>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</si>
  <si>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</si>
  <si>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</si>
  <si>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</si>
  <si>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</si>
  <si>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</si>
  <si>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</si>
  <si>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</si>
  <si>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</si>
  <si>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</si>
  <si>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</si>
  <si>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</si>
  <si>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</si>
  <si>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</si>
  <si>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</si>
  <si>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</si>
  <si>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</si>
  <si>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</si>
  <si>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</si>
  <si>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</si>
  <si>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</si>
  <si>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</si>
  <si>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</si>
  <si>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</si>
  <si>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</si>
  <si>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</si>
  <si>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</si>
  <si>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</si>
  <si>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</si>
  <si>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</si>
  <si>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</si>
  <si>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</si>
  <si>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</si>
  <si>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</si>
  <si>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</si>
  <si>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</si>
  <si>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</si>
  <si>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</si>
  <si>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</si>
  <si>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</si>
  <si>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</si>
  <si>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</si>
  <si>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</si>
  <si>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</si>
  <si>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</si>
  <si>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</si>
  <si>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</si>
  <si>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</si>
  <si>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</si>
  <si>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</si>
  <si>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</si>
  <si>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</si>
  <si>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</si>
  <si>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</si>
  <si>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</si>
  <si>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</si>
  <si>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</si>
  <si>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</si>
  <si>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</si>
  <si>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</si>
  <si>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</si>
  <si>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</si>
  <si>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</si>
  <si>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</si>
  <si>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</si>
  <si>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</si>
  <si>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</si>
  <si>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</si>
  <si>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</si>
  <si>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</si>
  <si>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</si>
  <si>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</si>
  <si>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</si>
  <si>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</si>
  <si>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</si>
  <si>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</si>
  <si>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</si>
  <si>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</si>
  <si>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</si>
  <si>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</si>
  <si>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</si>
  <si>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</si>
  <si>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</si>
  <si>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</si>
  <si>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</si>
  <si>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</si>
  <si>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</si>
  <si>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</si>
  <si>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</si>
  <si>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</si>
  <si>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</si>
  <si>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</si>
  <si>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</si>
  <si>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</si>
  <si>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</si>
  <si>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</si>
  <si>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</si>
  <si>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</si>
  <si>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</si>
  <si>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</si>
  <si>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</si>
  <si>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</si>
  <si>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</si>
  <si>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</si>
  <si>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</si>
  <si>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</si>
  <si>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</si>
  <si>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</si>
  <si>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</si>
  <si>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</si>
  <si>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</si>
  <si>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</si>
  <si>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</si>
  <si>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</si>
  <si>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</si>
  <si>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</si>
  <si>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</si>
  <si>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</si>
  <si>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</si>
  <si>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</si>
  <si>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</si>
  <si>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</si>
  <si>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</si>
  <si>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</si>
  <si>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</si>
  <si>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</si>
  <si>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</si>
  <si>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</si>
  <si>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</si>
  <si>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</si>
  <si>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</si>
  <si>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</si>
  <si>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</si>
  <si>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</si>
  <si>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</si>
  <si>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</si>
  <si>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</si>
  <si>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</si>
  <si>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</si>
  <si>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</si>
  <si>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</si>
  <si>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</si>
  <si>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</si>
  <si>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</si>
  <si>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</si>
  <si>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</si>
  <si>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</si>
  <si>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</si>
  <si>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</si>
  <si>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</si>
  <si>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</si>
  <si>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</si>
  <si>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</si>
  <si>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</si>
  <si>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</si>
  <si>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</si>
  <si>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</si>
  <si>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</si>
  <si>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</si>
  <si>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</si>
  <si>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</si>
  <si>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</si>
  <si>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</si>
  <si>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</si>
  <si>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</si>
  <si>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</si>
  <si>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</si>
  <si>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</si>
  <si>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</si>
  <si>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</si>
  <si>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</si>
  <si>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</si>
  <si>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</si>
  <si>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</si>
  <si>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</si>
  <si>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</si>
  <si>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</si>
  <si>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</si>
  <si>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</si>
  <si>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</si>
  <si>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</si>
  <si>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</si>
  <si>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</si>
  <si>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</si>
  <si>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</si>
  <si>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</si>
  <si>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</si>
  <si>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</si>
  <si>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</si>
  <si>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</si>
  <si>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</si>
  <si>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</si>
  <si>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</si>
  <si>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</si>
  <si>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</si>
  <si>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</si>
  <si>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</si>
  <si>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</si>
  <si>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</si>
  <si>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</si>
  <si>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</si>
  <si>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</si>
  <si>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</si>
  <si>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</si>
  <si>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</si>
  <si>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</si>
  <si>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</si>
  <si>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</si>
  <si>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</si>
  <si>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</si>
  <si>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</si>
  <si>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</si>
  <si>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</si>
  <si>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</si>
  <si>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</si>
  <si>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</si>
  <si>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</si>
  <si>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</si>
  <si>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</si>
  <si>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</si>
  <si>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</si>
  <si>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</si>
  <si>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</si>
  <si>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</si>
  <si>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</si>
  <si>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</si>
  <si>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</si>
  <si>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</si>
  <si>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</si>
  <si>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</si>
  <si>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</si>
  <si>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</si>
  <si>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</si>
  <si>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</si>
  <si>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</si>
  <si>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</si>
  <si>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</si>
  <si>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</si>
  <si>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</si>
  <si>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</si>
  <si>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</si>
  <si>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</si>
  <si>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</si>
  <si>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</si>
  <si>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</si>
  <si>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</si>
  <si>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</si>
  <si>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</si>
  <si>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</si>
  <si>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</si>
  <si>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</si>
  <si>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</si>
  <si>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</si>
  <si>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</si>
  <si>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</si>
  <si>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</si>
  <si>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</si>
  <si>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</si>
  <si>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</si>
  <si>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</si>
  <si>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</si>
  <si>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</si>
  <si>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</si>
  <si>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</si>
  <si>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</si>
  <si>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</si>
  <si>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</si>
  <si>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</si>
  <si>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</si>
  <si>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</si>
  <si>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</si>
  <si>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</si>
  <si>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</si>
  <si>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</si>
  <si>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</si>
  <si>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</si>
  <si>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</si>
  <si>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</si>
  <si>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</si>
  <si>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</si>
  <si>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</si>
  <si>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</si>
  <si>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</si>
  <si>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</si>
  <si>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</si>
  <si>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</si>
  <si>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</si>
  <si>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</si>
  <si>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</si>
  <si>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</si>
  <si>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</si>
  <si>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</si>
  <si>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</si>
  <si>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</si>
  <si>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</si>
  <si>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</si>
  <si>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</si>
  <si>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</si>
  <si>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</si>
  <si>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</si>
  <si>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</si>
  <si>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</si>
  <si>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</si>
  <si>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</si>
  <si>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</si>
  <si>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</si>
  <si>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</si>
  <si>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</si>
  <si>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</si>
  <si>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</si>
  <si>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</si>
  <si>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</si>
  <si>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</si>
  <si>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</si>
  <si>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</si>
  <si>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</si>
  <si>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</si>
  <si>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</si>
  <si>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</si>
  <si>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</si>
  <si>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</si>
  <si>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</si>
  <si>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</si>
  <si>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</si>
  <si>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</si>
  <si>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</si>
  <si>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</si>
  <si>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</si>
  <si>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</si>
  <si>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</si>
  <si>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</si>
  <si>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</si>
  <si>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</si>
  <si>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</si>
  <si>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</si>
  <si>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</si>
  <si>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</si>
  <si>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</si>
  <si>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</si>
  <si>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</si>
  <si>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</si>
  <si>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</si>
  <si>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</si>
  <si>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</si>
  <si>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</si>
  <si>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</si>
  <si>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</si>
  <si>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</si>
  <si>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</si>
  <si>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</si>
  <si>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</si>
  <si>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</si>
  <si>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</si>
  <si>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</si>
  <si>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</si>
  <si>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</si>
  <si>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</si>
  <si>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</si>
  <si>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</si>
  <si>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</si>
  <si>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</si>
  <si>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</si>
  <si>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</si>
  <si>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</si>
  <si>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</si>
  <si>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</si>
  <si>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</si>
  <si>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</si>
  <si>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</si>
  <si>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</si>
  <si>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</si>
  <si>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</si>
  <si>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</si>
  <si>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</si>
  <si>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</si>
  <si>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</si>
  <si>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</si>
  <si>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</si>
  <si>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</si>
  <si>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</si>
  <si>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</si>
  <si>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</si>
  <si>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</si>
  <si>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</si>
  <si>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</si>
  <si>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</si>
  <si>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</si>
  <si>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</si>
  <si>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</si>
  <si>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</si>
  <si>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</si>
  <si>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</si>
  <si>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</si>
  <si>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</si>
  <si>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</si>
  <si>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</si>
  <si>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</si>
  <si>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</si>
  <si>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</si>
  <si>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</si>
  <si>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</si>
  <si>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</si>
  <si>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</si>
  <si>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</si>
  <si>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</si>
  <si>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</si>
  <si>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</si>
  <si>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</si>
  <si>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</si>
  <si>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</si>
  <si>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</si>
  <si>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</si>
  <si>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</si>
  <si>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</si>
  <si>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</si>
  <si>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</si>
  <si>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</si>
  <si>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</si>
  <si>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</si>
  <si>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</si>
  <si>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</si>
  <si>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</si>
  <si>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</si>
  <si>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</si>
  <si>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</si>
  <si>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</si>
  <si>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</si>
  <si>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</si>
  <si>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</si>
  <si>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</si>
  <si>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</si>
  <si>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</si>
  <si>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</si>
  <si>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</si>
  <si>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</si>
  <si>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</si>
  <si>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</si>
  <si>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</si>
  <si>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</si>
  <si>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</si>
  <si>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</si>
  <si>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</si>
  <si>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</si>
  <si>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</si>
  <si>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</si>
  <si>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</si>
  <si>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</si>
  <si>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</si>
  <si>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</si>
  <si>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</si>
  <si>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</si>
  <si>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</si>
  <si>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</si>
  <si>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</si>
  <si>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</si>
  <si>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</si>
  <si>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</si>
  <si>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</si>
  <si>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</si>
  <si>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</si>
  <si>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</si>
  <si>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</si>
  <si>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</si>
  <si>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</si>
  <si>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</si>
  <si>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</si>
  <si>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</si>
  <si>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</si>
  <si>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</si>
  <si>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</si>
  <si>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</si>
  <si>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</si>
  <si>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</si>
  <si>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</si>
  <si>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</si>
  <si>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</si>
  <si>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</si>
  <si>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</si>
  <si>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</si>
  <si>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</si>
  <si>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</si>
  <si>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</si>
  <si>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</si>
  <si>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</si>
  <si>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</si>
  <si>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</si>
  <si>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</si>
  <si>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</si>
  <si>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</si>
  <si>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</si>
  <si>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</si>
  <si>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</si>
  <si>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</si>
  <si>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</si>
  <si>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</si>
  <si>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</si>
  <si>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</si>
  <si>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</si>
  <si>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</si>
  <si>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</si>
  <si>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</si>
  <si>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</si>
  <si>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</si>
  <si>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</si>
  <si>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</si>
  <si>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</si>
  <si>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</si>
  <si>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</si>
  <si>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</si>
  <si>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</si>
  <si>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</si>
  <si>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</si>
  <si>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</si>
  <si>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</si>
  <si>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</si>
  <si>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</si>
  <si>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</si>
  <si>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</si>
  <si>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</si>
  <si>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</si>
  <si>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</si>
  <si>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</si>
  <si>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</si>
  <si>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</si>
  <si>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</si>
  <si>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</si>
  <si>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</si>
  <si>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</si>
  <si>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</si>
  <si>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</si>
  <si>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</si>
  <si>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</si>
  <si>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</si>
  <si>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</si>
  <si>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</si>
  <si>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</si>
  <si>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</si>
  <si>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</si>
  <si>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</si>
  <si>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</si>
  <si>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</si>
  <si>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</si>
  <si>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</si>
  <si>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</si>
  <si>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</si>
  <si>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</si>
  <si>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</si>
  <si>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</si>
  <si>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</si>
  <si>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</si>
  <si>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</si>
  <si>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</si>
  <si>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</si>
  <si>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</si>
  <si>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</si>
  <si>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</si>
  <si>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</si>
  <si>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</si>
  <si>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</si>
  <si>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</si>
  <si>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</si>
  <si>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</si>
  <si>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</si>
  <si>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</si>
  <si>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</si>
  <si>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</si>
  <si>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</si>
  <si>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</si>
  <si>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</si>
  <si>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</si>
  <si>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</si>
  <si>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</si>
  <si>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</si>
  <si>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</si>
  <si>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</si>
  <si>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</si>
  <si>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</si>
  <si>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</si>
  <si>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</si>
  <si>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</si>
  <si>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</si>
  <si>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</si>
  <si>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</si>
  <si>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</si>
  <si>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</si>
  <si>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</si>
  <si>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</si>
  <si>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</si>
  <si>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</si>
  <si>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</si>
  <si>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</si>
  <si>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</si>
  <si>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</si>
  <si>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</si>
  <si>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</si>
  <si>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</si>
  <si>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</si>
  <si>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</si>
  <si>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</si>
  <si>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</si>
  <si>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</si>
  <si>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</si>
  <si>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</si>
  <si>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</si>
  <si>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</si>
  <si>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</si>
  <si>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</si>
  <si>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</si>
  <si>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</si>
  <si>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</si>
  <si>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</si>
  <si>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</si>
  <si>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</si>
  <si>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</si>
  <si>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</si>
  <si>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</si>
  <si>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</si>
  <si>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</si>
  <si>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</si>
  <si>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</si>
  <si>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</si>
  <si>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</si>
  <si>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</si>
  <si>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</si>
  <si>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</si>
  <si>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</si>
  <si>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</si>
  <si>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</si>
  <si>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</si>
  <si>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</si>
  <si>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</si>
  <si>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</si>
  <si>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</si>
  <si>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</si>
  <si>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</si>
  <si>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</si>
  <si>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</si>
  <si>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</si>
  <si>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</si>
  <si>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</si>
  <si>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</si>
  <si>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</si>
  <si>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</si>
  <si>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</si>
  <si>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</si>
  <si>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</si>
  <si>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</si>
  <si>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</si>
  <si>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</si>
  <si>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</si>
  <si>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</si>
  <si>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</si>
  <si>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</si>
  <si>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</si>
  <si>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</si>
  <si>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</si>
  <si>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</si>
  <si>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</si>
  <si>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</si>
  <si>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</si>
  <si>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</si>
  <si>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</si>
  <si>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</si>
  <si>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</si>
  <si>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</si>
  <si>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</si>
  <si>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</si>
  <si>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</si>
  <si>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</si>
  <si>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</si>
  <si>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</si>
  <si>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</si>
  <si>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</si>
  <si>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</si>
  <si>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</si>
  <si>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</si>
  <si>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</si>
  <si>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</si>
  <si>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</si>
  <si>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</si>
  <si>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</si>
  <si>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</si>
  <si>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</si>
  <si>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</si>
  <si>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</si>
  <si>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</si>
  <si>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</si>
  <si>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</si>
  <si>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</si>
  <si>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</si>
  <si>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</si>
  <si>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</si>
  <si>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</si>
  <si>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</si>
  <si>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</si>
  <si>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</si>
  <si>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</si>
  <si>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</si>
  <si>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</si>
  <si>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</si>
  <si>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</si>
  <si>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</si>
  <si>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</si>
  <si>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</si>
  <si>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</si>
  <si>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</si>
  <si>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</si>
  <si>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</si>
  <si>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</si>
  <si>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</si>
  <si>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</si>
  <si>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</si>
  <si>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</si>
  <si>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</si>
  <si>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</si>
  <si>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</si>
  <si>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</si>
  <si>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</si>
  <si>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</si>
  <si>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</si>
  <si>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</si>
  <si>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</si>
  <si>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</si>
  <si>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</si>
  <si>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</si>
  <si>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</si>
  <si>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</si>
  <si>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</si>
  <si>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</si>
  <si>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</si>
  <si>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</si>
  <si>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</si>
  <si>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</si>
  <si>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</si>
  <si>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</si>
  <si>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</si>
  <si>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</si>
  <si>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</si>
  <si>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</si>
  <si>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</si>
  <si>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</si>
  <si>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</si>
  <si>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</si>
  <si>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</si>
  <si>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</si>
  <si>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</si>
  <si>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</si>
  <si>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</si>
  <si>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</si>
  <si>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</si>
  <si>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</si>
  <si>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</si>
  <si>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</si>
  <si>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</si>
  <si>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</si>
  <si>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</si>
  <si>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</si>
  <si>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</si>
  <si>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</si>
  <si>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</si>
  <si>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</si>
  <si>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</si>
  <si>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</si>
  <si>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</si>
  <si>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</si>
  <si>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</si>
  <si>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</si>
  <si>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</si>
  <si>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</si>
  <si>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</si>
  <si>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</si>
  <si>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</si>
  <si>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</si>
  <si>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</si>
  <si>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</si>
  <si>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</si>
  <si>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</si>
  <si>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</si>
  <si>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</si>
  <si>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</si>
  <si>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</si>
  <si>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</si>
  <si>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</si>
  <si>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</si>
  <si>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</si>
  <si>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</si>
  <si>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</si>
  <si>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</si>
  <si>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</si>
  <si>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</si>
  <si>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</si>
  <si>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</si>
  <si>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</si>
  <si>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</si>
  <si>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</si>
  <si>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</si>
  <si>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</si>
  <si>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</si>
  <si>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</si>
  <si>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</si>
  <si>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</si>
  <si>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</si>
  <si>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</si>
  <si>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</si>
  <si>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</si>
  <si>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</si>
  <si>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</si>
  <si>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</si>
  <si>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</si>
  <si>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</si>
  <si>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</si>
  <si>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</si>
  <si>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</si>
  <si>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</si>
  <si>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</si>
  <si>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</si>
  <si>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</si>
  <si>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</si>
  <si>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</si>
  <si>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</si>
  <si>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</si>
  <si>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</si>
  <si>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</si>
  <si>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</si>
  <si>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</si>
  <si>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</si>
  <si>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</si>
  <si>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</si>
  <si>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</si>
  <si>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</si>
  <si>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</si>
  <si>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</si>
  <si>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</si>
  <si>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</si>
  <si>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</si>
  <si>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</si>
  <si>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</si>
  <si>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</si>
  <si>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</si>
  <si>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</si>
  <si>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</si>
  <si>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</si>
  <si>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</si>
  <si>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</si>
  <si>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</si>
  <si>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</si>
  <si>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</si>
  <si>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</si>
  <si>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</si>
  <si>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</si>
  <si>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</si>
  <si>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</si>
  <si>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</si>
  <si>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</si>
  <si>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</si>
  <si>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</si>
  <si>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</si>
  <si>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</si>
  <si>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</si>
  <si>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</si>
  <si>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</si>
  <si>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</si>
  <si>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</si>
  <si>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</si>
  <si>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</si>
  <si>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</si>
  <si>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</si>
  <si>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</si>
  <si>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</si>
  <si>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</si>
  <si>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</si>
  <si>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</si>
  <si>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</si>
  <si>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</si>
  <si>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</si>
  <si>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</si>
  <si>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</si>
  <si>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</si>
  <si>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</si>
  <si>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</si>
  <si>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</si>
  <si>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</si>
  <si>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</si>
  <si>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</si>
  <si>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</si>
  <si>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</si>
  <si>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</si>
  <si>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</si>
  <si>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</si>
  <si>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</si>
  <si>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</si>
  <si>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</si>
  <si>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</si>
  <si>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</si>
  <si>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</si>
  <si>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</si>
  <si>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</si>
  <si>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</si>
  <si>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</si>
  <si>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</si>
  <si>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</si>
  <si>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</si>
  <si>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</si>
  <si>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</si>
  <si>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</si>
  <si>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</si>
  <si>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</si>
  <si>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</si>
  <si>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</si>
  <si>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</si>
  <si>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</si>
  <si>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</si>
  <si>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</si>
  <si>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</si>
  <si>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</si>
  <si>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</si>
  <si>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</si>
  <si>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</si>
  <si>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</si>
  <si>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</si>
  <si>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</si>
  <si>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</si>
  <si>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</si>
  <si>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</si>
  <si>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</si>
  <si>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</si>
  <si>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</si>
  <si>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</si>
  <si>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</si>
  <si>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</si>
  <si>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</si>
  <si>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</si>
  <si>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</si>
  <si>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</si>
  <si>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</si>
  <si>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</si>
  <si>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</si>
  <si>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</si>
  <si>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</si>
  <si>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</si>
  <si>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</si>
  <si>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</si>
  <si>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</si>
  <si>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</si>
  <si>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</si>
  <si>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</si>
  <si>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</si>
  <si>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</si>
  <si>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</si>
  <si>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</si>
  <si>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</si>
  <si>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</si>
  <si>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</si>
  <si>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</si>
  <si>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</si>
  <si>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</si>
  <si>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</si>
  <si>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</si>
  <si>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</si>
  <si>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</si>
  <si>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</si>
  <si>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</si>
  <si>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</si>
  <si>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</si>
  <si>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</si>
  <si>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</si>
  <si>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</si>
  <si>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</si>
  <si>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</si>
  <si>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</si>
  <si>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</si>
  <si>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</si>
  <si>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</si>
  <si>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</si>
  <si>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</si>
  <si>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</si>
  <si>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</si>
  <si>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</si>
  <si>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</si>
  <si>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</si>
  <si>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</si>
  <si>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</si>
  <si>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</si>
  <si>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</si>
  <si>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</si>
  <si>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</si>
  <si>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</si>
  <si>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</si>
  <si>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</si>
  <si>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</si>
  <si>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</si>
  <si>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</si>
  <si>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</si>
  <si>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</si>
  <si>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</si>
  <si>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</si>
  <si>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</si>
  <si>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</si>
  <si>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</si>
  <si>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</si>
  <si>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</si>
  <si>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</si>
  <si>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</si>
  <si>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</si>
  <si>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</si>
  <si>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</si>
  <si>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</si>
  <si>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</si>
  <si>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</si>
  <si>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</si>
  <si>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</si>
  <si>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</si>
  <si>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</si>
  <si>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</si>
  <si>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</si>
  <si>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</si>
  <si>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</si>
  <si>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</si>
  <si>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</si>
  <si>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</si>
  <si>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</si>
  <si>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</si>
  <si>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</si>
  <si>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</si>
  <si>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</si>
  <si>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</si>
  <si>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</si>
  <si>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</si>
  <si>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</si>
  <si>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</si>
  <si>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</si>
  <si>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</si>
  <si>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</si>
  <si>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</si>
  <si>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</si>
  <si>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</si>
  <si>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</si>
  <si>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</si>
  <si>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</si>
  <si>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</si>
  <si>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</si>
  <si>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</si>
  <si>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</si>
  <si>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</si>
  <si>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</si>
  <si>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</si>
  <si>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</si>
  <si>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</si>
  <si>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</si>
  <si>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</si>
  <si>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</si>
  <si>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</si>
  <si>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</si>
  <si>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</si>
  <si>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</si>
  <si>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</si>
  <si>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</si>
  <si>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</si>
  <si>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</si>
  <si>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</si>
  <si>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</si>
  <si>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</si>
  <si>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</si>
  <si>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</si>
  <si>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</si>
  <si>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</si>
  <si>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</si>
  <si>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</si>
  <si>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</si>
  <si>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</si>
  <si>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</si>
  <si>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</si>
  <si>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</si>
  <si>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</si>
  <si>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</si>
  <si>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</si>
  <si>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</si>
  <si>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</si>
  <si>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</si>
  <si>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</si>
  <si>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</si>
  <si>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</si>
  <si>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</si>
  <si>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</si>
  <si>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</si>
  <si>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</si>
  <si>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</si>
  <si>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</si>
  <si>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</si>
  <si>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</si>
  <si>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</si>
  <si>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</si>
  <si>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</si>
  <si>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</si>
  <si>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</si>
  <si>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</si>
  <si>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</si>
  <si>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</si>
  <si>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</si>
  <si>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</si>
  <si>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</si>
  <si>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</si>
  <si>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</si>
  <si>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</si>
  <si>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</si>
  <si>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</si>
  <si>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</si>
  <si>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</si>
  <si>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</si>
  <si>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</si>
  <si>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</si>
  <si>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</si>
  <si>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</si>
  <si>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</si>
  <si>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</si>
  <si>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</si>
  <si>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</si>
  <si>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</si>
  <si>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</si>
  <si>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</si>
  <si>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</si>
  <si>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</si>
  <si>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</si>
  <si>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</si>
  <si>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</si>
  <si>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</si>
  <si>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</si>
  <si>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</si>
  <si>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</si>
  <si>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</si>
  <si>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</si>
  <si>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</si>
  <si>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</si>
  <si>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</si>
  <si>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</si>
  <si>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</si>
  <si>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</si>
  <si>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</si>
  <si>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</si>
  <si>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</si>
  <si>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</si>
  <si>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</si>
  <si>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</si>
  <si>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</si>
  <si>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</si>
  <si>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</si>
  <si>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</si>
  <si>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</si>
  <si>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</si>
  <si>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</si>
  <si>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</si>
  <si>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</si>
  <si>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</si>
  <si>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</si>
  <si>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</si>
  <si>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</si>
  <si>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</si>
  <si>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</si>
  <si>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</si>
  <si>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</si>
  <si>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</si>
  <si>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</si>
  <si>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</si>
  <si>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</si>
  <si>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</si>
  <si>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</si>
  <si>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</si>
  <si>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</si>
  <si>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</si>
  <si>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</si>
  <si>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</si>
  <si>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</si>
  <si>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</si>
  <si>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</si>
  <si>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</si>
  <si>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</si>
  <si>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</si>
  <si>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</si>
  <si>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</si>
  <si>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</si>
  <si>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</si>
  <si>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</si>
  <si>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</si>
  <si>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</si>
  <si>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</si>
  <si>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</si>
  <si>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</si>
  <si>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</si>
  <si>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</si>
  <si>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</si>
  <si>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</si>
  <si>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</si>
  <si>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</si>
  <si>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</si>
  <si>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</si>
  <si>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</si>
  <si>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</si>
  <si>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</si>
  <si>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</si>
  <si>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</si>
  <si>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</si>
  <si>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</si>
  <si>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</si>
  <si>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</si>
  <si>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</si>
  <si>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</si>
  <si>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</si>
  <si>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</si>
  <si>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</si>
  <si>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</si>
  <si>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</si>
  <si>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</si>
  <si>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</si>
  <si>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</si>
  <si>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</si>
  <si>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</si>
  <si>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</si>
  <si>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</si>
  <si>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</si>
  <si>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</si>
  <si>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</si>
  <si>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</si>
  <si>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</si>
  <si>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</si>
  <si>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</si>
  <si>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</si>
  <si>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</si>
  <si>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</si>
  <si>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</si>
  <si>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</si>
  <si>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</si>
  <si>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</si>
  <si>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</si>
  <si>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</si>
  <si>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</si>
  <si>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</si>
  <si>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</si>
  <si>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</si>
  <si>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</si>
  <si>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</si>
  <si>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</si>
  <si>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</si>
  <si>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</si>
  <si>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</si>
  <si>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</si>
  <si>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</si>
  <si>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</si>
  <si>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</si>
  <si>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</si>
  <si>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</si>
  <si>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</si>
  <si>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</si>
  <si>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</si>
  <si>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</si>
  <si>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</si>
  <si>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</si>
  <si>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</si>
  <si>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</si>
  <si>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</si>
  <si>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</si>
  <si>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</si>
  <si>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</si>
  <si>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</si>
  <si>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</si>
  <si>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</si>
  <si>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</si>
  <si>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</si>
  <si>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</si>
  <si>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</si>
  <si>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</si>
  <si>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</si>
  <si>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</si>
  <si>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</si>
  <si>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</si>
  <si>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</si>
  <si>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</si>
  <si>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</si>
  <si>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</si>
  <si>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</si>
  <si>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</si>
  <si>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</si>
  <si>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</si>
  <si>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</si>
  <si>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</si>
  <si>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</si>
  <si>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</si>
  <si>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</si>
  <si>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</si>
  <si>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</si>
  <si>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</si>
  <si>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</si>
  <si>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</si>
  <si>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</si>
  <si>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</si>
  <si>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</si>
  <si>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</si>
  <si>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</si>
  <si>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</si>
  <si>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</si>
  <si>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</si>
  <si>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</si>
  <si>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</si>
  <si>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</si>
  <si>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</si>
  <si>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</si>
  <si>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</si>
  <si>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</si>
  <si>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</si>
  <si>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</si>
  <si>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</si>
  <si>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</si>
  <si>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</si>
  <si>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</si>
  <si>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</si>
  <si>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</si>
  <si>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</si>
  <si>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</si>
  <si>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</si>
  <si>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</si>
  <si>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</si>
  <si>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</si>
  <si>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</si>
  <si>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</si>
  <si>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</si>
  <si>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</si>
  <si>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</si>
  <si>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</si>
  <si>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</si>
  <si>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</si>
  <si>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</si>
  <si>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</si>
  <si>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</si>
  <si>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</si>
  <si>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</si>
  <si>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</si>
  <si>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</si>
  <si>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</si>
  <si>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</si>
  <si>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</si>
  <si>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</si>
  <si>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</si>
  <si>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</si>
  <si>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</si>
  <si>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</si>
  <si>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</si>
  <si>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</si>
  <si>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</si>
  <si>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</si>
  <si>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</si>
  <si>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</si>
  <si>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</si>
  <si>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</si>
  <si>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</si>
  <si>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</si>
  <si>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</si>
  <si>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</si>
  <si>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</si>
  <si>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</si>
  <si>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</si>
  <si>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</si>
  <si>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</si>
  <si>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</si>
  <si>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</si>
  <si>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</si>
  <si>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</si>
  <si>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</si>
  <si>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</si>
  <si>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</si>
  <si>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</si>
  <si>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</si>
  <si>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</si>
  <si>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</si>
  <si>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</si>
  <si>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</si>
  <si>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</si>
  <si>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</si>
  <si>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</si>
  <si>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</si>
  <si>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</si>
  <si>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</si>
  <si>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</si>
  <si>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</si>
  <si>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</si>
  <si>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</si>
  <si>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</si>
  <si>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</si>
  <si>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</si>
  <si>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</si>
  <si>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</si>
  <si>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</si>
  <si>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</si>
  <si>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</si>
  <si>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</si>
  <si>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</si>
  <si>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</si>
  <si>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</si>
  <si>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</si>
  <si>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</si>
  <si>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</si>
  <si>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</si>
  <si>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</si>
  <si>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</si>
  <si>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</si>
  <si>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</si>
  <si>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</si>
  <si>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</si>
  <si>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</si>
  <si>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</si>
  <si>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</si>
  <si>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</si>
  <si>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</si>
  <si>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</si>
  <si>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</si>
  <si>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</si>
  <si>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</si>
  <si>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</si>
  <si>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</si>
  <si>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</si>
  <si>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</si>
  <si>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</si>
  <si>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</si>
  <si>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</si>
  <si>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</si>
  <si>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</si>
  <si>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</si>
  <si>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</si>
  <si>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</si>
  <si>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</si>
  <si>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</si>
  <si>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</si>
  <si>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</si>
  <si>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</si>
  <si>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</si>
  <si>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</si>
  <si>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</si>
  <si>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</si>
  <si>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</si>
  <si>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</si>
  <si>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</si>
  <si>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</si>
  <si>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</si>
  <si>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</si>
  <si>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</si>
  <si>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</si>
  <si>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</si>
  <si>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</si>
  <si>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</si>
  <si>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</si>
  <si>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</si>
  <si>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</si>
  <si>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</si>
  <si>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</si>
  <si>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</si>
  <si>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</si>
  <si>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</si>
  <si>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</si>
  <si>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</si>
  <si>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</si>
  <si>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</si>
  <si>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</si>
  <si>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</si>
  <si>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</si>
  <si>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</si>
  <si>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</si>
  <si>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</si>
  <si>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</si>
  <si>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</si>
  <si>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</si>
  <si>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</si>
  <si>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</si>
  <si>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</si>
  <si>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</si>
  <si>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</si>
  <si>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</si>
  <si>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</si>
  <si>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</si>
  <si>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</si>
  <si>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</si>
  <si>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</si>
  <si>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</si>
  <si>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</si>
  <si>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</si>
  <si>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</si>
  <si>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</si>
  <si>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</si>
  <si>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</si>
  <si>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</si>
  <si>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</si>
  <si>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</si>
  <si>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</si>
  <si>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</si>
  <si>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</si>
  <si>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</si>
  <si>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</si>
  <si>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</si>
  <si>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</si>
  <si>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</si>
  <si>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</si>
  <si>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</si>
  <si>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</si>
  <si>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</si>
  <si>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</si>
  <si>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</si>
  <si>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</si>
  <si>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</si>
  <si>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</si>
  <si>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</si>
  <si>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</si>
  <si>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</si>
  <si>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</si>
  <si>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</si>
  <si>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</si>
  <si>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</si>
  <si>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</si>
  <si>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</si>
  <si>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</si>
  <si>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</si>
  <si>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</si>
  <si>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</si>
  <si>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</si>
  <si>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</si>
  <si>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</si>
  <si>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</si>
  <si>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</si>
  <si>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</si>
  <si>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</si>
  <si>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</si>
  <si>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</si>
  <si>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</si>
  <si>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</si>
  <si>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</si>
  <si>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</si>
  <si>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</si>
  <si>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</si>
  <si>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</si>
  <si>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</si>
  <si>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</si>
  <si>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</si>
  <si>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</si>
  <si>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</si>
  <si>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</si>
  <si>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</si>
  <si>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</si>
  <si>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</si>
  <si>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</si>
  <si>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</si>
  <si>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</si>
  <si>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</si>
  <si>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</si>
  <si>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</si>
  <si>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</si>
  <si>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</si>
  <si>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</si>
  <si>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</si>
  <si>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</si>
  <si>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</si>
  <si>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</si>
  <si>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</si>
  <si>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</si>
  <si>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</si>
  <si>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</si>
  <si>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</si>
  <si>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</si>
  <si>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</si>
  <si>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</si>
  <si>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</si>
  <si>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</si>
  <si>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</si>
  <si>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</si>
  <si>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</si>
  <si>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</si>
  <si>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</si>
  <si>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</si>
  <si>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</si>
  <si>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</si>
  <si>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</si>
  <si>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</si>
  <si>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</si>
  <si>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</si>
  <si>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</si>
  <si>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</si>
  <si>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</si>
  <si>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</si>
  <si>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</si>
  <si>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</si>
  <si>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</si>
  <si>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</si>
  <si>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</si>
  <si>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</si>
  <si>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</si>
  <si>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</si>
  <si>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</si>
  <si>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</si>
  <si>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</si>
  <si>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</si>
  <si>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</si>
  <si>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</si>
  <si>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</si>
  <si>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</si>
  <si>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</si>
  <si>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</si>
  <si>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</si>
  <si>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</si>
  <si>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</si>
  <si>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</si>
  <si>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</si>
  <si>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</si>
  <si>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</si>
  <si>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</si>
  <si>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</si>
  <si>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</si>
  <si>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</si>
  <si>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</si>
  <si>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</si>
  <si>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</si>
  <si>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</si>
  <si>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</si>
  <si>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</si>
  <si>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</si>
  <si>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</si>
  <si>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</si>
  <si>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</si>
  <si>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</si>
  <si>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</si>
  <si>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</si>
  <si>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</si>
  <si>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</si>
  <si>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</si>
  <si>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</si>
  <si>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</si>
  <si>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</si>
  <si>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</si>
  <si>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</si>
  <si>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</si>
  <si>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</si>
  <si>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</si>
  <si>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</si>
  <si>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</si>
  <si>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</si>
  <si>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</si>
  <si>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</si>
  <si>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</si>
  <si>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</si>
  <si>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</si>
  <si>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</si>
  <si>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</si>
  <si>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</si>
  <si>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</si>
  <si>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</si>
  <si>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</si>
  <si>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</si>
  <si>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</si>
  <si>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</si>
  <si>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</si>
  <si>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</si>
  <si>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</si>
  <si>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</si>
  <si>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</si>
  <si>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</si>
  <si>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</si>
  <si>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</si>
  <si>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</si>
  <si>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</si>
  <si>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</si>
  <si>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</si>
  <si>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</si>
  <si>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</si>
  <si>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</si>
  <si>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</si>
  <si>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</si>
  <si>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</si>
  <si>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</si>
  <si>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</si>
  <si>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</si>
  <si>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</si>
  <si>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</si>
  <si>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</si>
  <si>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</si>
  <si>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</si>
  <si>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</si>
  <si>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</si>
  <si>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</si>
  <si>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</si>
  <si>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</si>
  <si>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</si>
  <si>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</si>
  <si>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</si>
  <si>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</si>
  <si>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</si>
  <si>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</si>
  <si>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</si>
  <si>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</si>
  <si>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</si>
  <si>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</si>
  <si>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</si>
  <si>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</si>
  <si>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</si>
  <si>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</si>
  <si>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</si>
  <si>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</si>
  <si>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</si>
  <si>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</si>
  <si>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</si>
  <si>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</si>
  <si>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</si>
  <si>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</si>
  <si>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</si>
  <si>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</si>
  <si>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</si>
  <si>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</si>
  <si>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</si>
  <si>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</si>
  <si>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</si>
  <si>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</si>
  <si>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</si>
  <si>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</si>
  <si>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</si>
  <si>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</si>
  <si>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</si>
  <si>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</si>
  <si>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</si>
  <si>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</si>
  <si>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</si>
  <si>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</si>
  <si>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</si>
  <si>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</si>
  <si>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</si>
  <si>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</si>
  <si>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</si>
  <si>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</si>
  <si>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</si>
  <si>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</si>
  <si>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</si>
  <si>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</si>
  <si>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</si>
  <si>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</si>
  <si>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</si>
  <si>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</si>
  <si>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</si>
  <si>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</si>
  <si>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</si>
  <si>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</si>
  <si>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</si>
  <si>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</si>
  <si>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</si>
  <si>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</si>
  <si>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</si>
  <si>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</si>
  <si>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</si>
  <si>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</si>
  <si>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</si>
  <si>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</si>
  <si>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</si>
  <si>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</si>
  <si>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</si>
  <si>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</si>
  <si>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</si>
  <si>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</si>
  <si>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</si>
  <si>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</si>
  <si>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</si>
  <si>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</si>
  <si>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</si>
  <si>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</si>
  <si>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</si>
  <si>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</si>
  <si>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</si>
  <si>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</si>
  <si>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</si>
  <si>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</si>
  <si>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</si>
  <si>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</si>
  <si>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</si>
  <si>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</si>
  <si>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</si>
  <si>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</si>
  <si>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</si>
  <si>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</si>
  <si>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</si>
  <si>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</si>
  <si>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</si>
  <si>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</si>
  <si>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</si>
  <si>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</si>
  <si>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</si>
  <si>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</si>
  <si>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</si>
  <si>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</si>
  <si>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</si>
  <si>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</si>
  <si>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</si>
  <si>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</si>
  <si>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</si>
  <si>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</si>
  <si>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</si>
  <si>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</si>
  <si>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</si>
  <si>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</si>
  <si>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</si>
  <si>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</si>
  <si>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</si>
  <si>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</si>
  <si>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</si>
  <si>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</si>
  <si>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</si>
  <si>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</si>
  <si>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</si>
  <si>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</si>
  <si>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</si>
  <si>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</si>
  <si>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</si>
  <si>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</si>
  <si>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</si>
  <si>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</si>
  <si>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</si>
  <si>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</si>
  <si>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</si>
  <si>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</si>
  <si>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</si>
  <si>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</si>
  <si>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</si>
  <si>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</si>
  <si>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</si>
  <si>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</si>
  <si>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</si>
  <si>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</si>
  <si>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</si>
  <si>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</si>
  <si>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</si>
  <si>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</si>
  <si>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</si>
  <si>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</si>
  <si>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</si>
  <si>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</si>
  <si>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</si>
  <si>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</si>
  <si>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</si>
  <si>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</si>
  <si>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</si>
  <si>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</si>
  <si>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</si>
  <si>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</si>
  <si>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</si>
  <si>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</si>
  <si>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</si>
  <si>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</si>
  <si>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</si>
  <si>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</si>
  <si>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</si>
  <si>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</si>
  <si>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</si>
  <si>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</si>
  <si>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</si>
  <si>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</si>
  <si>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</si>
  <si>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</si>
  <si>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</si>
  <si>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</si>
  <si>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</si>
  <si>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</si>
  <si>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</si>
  <si>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</si>
  <si>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</si>
  <si>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</si>
  <si>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</si>
  <si>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</si>
  <si>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</si>
  <si>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</si>
  <si>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</si>
  <si>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</si>
  <si>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</si>
  <si>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</si>
  <si>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</si>
  <si>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</si>
  <si>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</si>
  <si>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</si>
  <si>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</si>
  <si>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</si>
  <si>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</si>
  <si>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</si>
  <si>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</si>
  <si>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</si>
  <si>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</si>
  <si>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</si>
  <si>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</si>
  <si>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</si>
  <si>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</si>
  <si>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</si>
  <si>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</si>
  <si>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</si>
  <si>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</si>
  <si>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</si>
  <si>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</si>
  <si>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</si>
  <si>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</si>
  <si>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</si>
  <si>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</si>
  <si>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</si>
  <si>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</si>
  <si>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</si>
  <si>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</si>
  <si>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</si>
  <si>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</si>
  <si>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</si>
  <si>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</si>
  <si>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</si>
  <si>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</si>
  <si>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</si>
  <si>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</si>
  <si>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</si>
  <si>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</si>
  <si>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</si>
  <si>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</si>
  <si>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</si>
  <si>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</si>
  <si>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</si>
  <si>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</si>
  <si>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</si>
  <si>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</si>
  <si>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</si>
  <si>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</si>
  <si>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</si>
  <si>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</si>
  <si>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</si>
  <si>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</si>
  <si>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</si>
  <si>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</si>
  <si>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</si>
  <si>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</si>
  <si>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</si>
  <si>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</si>
  <si>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</si>
  <si>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</si>
  <si>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</si>
  <si>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</si>
  <si>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</si>
  <si>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</si>
  <si>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</si>
  <si>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</si>
  <si>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</si>
  <si>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</si>
  <si>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</si>
  <si>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</si>
  <si>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</si>
  <si>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</si>
  <si>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</si>
  <si>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</si>
  <si>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</si>
  <si>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</si>
  <si>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</si>
  <si>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</si>
  <si>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</si>
  <si>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</si>
  <si>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</si>
  <si>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</si>
  <si>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</si>
  <si>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</si>
  <si>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</si>
  <si>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</si>
  <si>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</si>
  <si>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</si>
  <si>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</si>
  <si>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</si>
  <si>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</si>
  <si>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</si>
  <si>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</si>
  <si>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</si>
  <si>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</si>
  <si>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</si>
  <si>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</si>
  <si>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</si>
  <si>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</si>
  <si>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</si>
  <si>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</si>
  <si>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</si>
  <si>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</si>
  <si>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</si>
  <si>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</si>
  <si>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</si>
  <si>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</si>
  <si>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</si>
  <si>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</si>
  <si>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</si>
  <si>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</si>
  <si>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</si>
  <si>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</si>
  <si>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</si>
  <si>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</si>
  <si>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</si>
  <si>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</si>
  <si>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</si>
  <si>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</si>
  <si>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</si>
  <si>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</si>
  <si>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</si>
  <si>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</si>
  <si>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</si>
  <si>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</si>
  <si>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</si>
  <si>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</si>
  <si>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</si>
  <si>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</si>
  <si>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</si>
  <si>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</si>
  <si>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</si>
  <si>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</si>
  <si>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</si>
  <si>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</si>
  <si>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</si>
  <si>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</si>
  <si>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</si>
  <si>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</si>
  <si>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</si>
  <si>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</si>
  <si>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</si>
  <si>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</si>
  <si>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</si>
  <si>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</si>
  <si>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</si>
  <si>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</si>
  <si>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</si>
  <si>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</si>
  <si>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</si>
  <si>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</si>
  <si>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</si>
  <si>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</si>
  <si>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</si>
  <si>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</si>
  <si>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</si>
  <si>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</si>
  <si>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</si>
  <si>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</si>
  <si>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</si>
  <si>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</si>
  <si>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</si>
  <si>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</si>
  <si>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</si>
  <si>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</si>
  <si>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</si>
  <si>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</si>
  <si>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</si>
  <si>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</si>
  <si>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</si>
  <si>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</si>
  <si>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</si>
  <si>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</si>
  <si>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</si>
  <si>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</si>
  <si>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</si>
  <si>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</si>
  <si>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</si>
  <si>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</si>
  <si>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</si>
  <si>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</si>
  <si>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</si>
  <si>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</si>
  <si>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</si>
  <si>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</si>
  <si>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</si>
  <si>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</si>
  <si>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</si>
  <si>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</si>
  <si>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</si>
  <si>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</si>
  <si>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</si>
  <si>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</si>
  <si>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</si>
  <si>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</si>
  <si>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</si>
  <si>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</si>
  <si>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</si>
  <si>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</si>
  <si>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</si>
  <si>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</si>
  <si>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</si>
  <si>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</si>
  <si>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</si>
  <si>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</si>
  <si>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</si>
  <si>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</si>
  <si>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</si>
  <si>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</si>
  <si>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</si>
  <si>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</si>
  <si>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</si>
  <si>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</si>
  <si>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</si>
  <si>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</si>
  <si>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</si>
  <si>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</si>
  <si>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</si>
  <si>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</si>
  <si>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</si>
  <si>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</si>
  <si>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</si>
  <si>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</si>
  <si>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</si>
  <si>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</si>
  <si>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</si>
  <si>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</si>
  <si>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</si>
  <si>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</si>
  <si>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</si>
  <si>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</si>
  <si>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</si>
  <si>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</si>
  <si>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</si>
  <si>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</si>
  <si>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</si>
  <si>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</si>
  <si>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</si>
  <si>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</si>
  <si>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</si>
  <si>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</si>
  <si>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</si>
  <si>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</si>
  <si>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</si>
  <si>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</si>
  <si>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</si>
  <si>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</si>
  <si>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</si>
  <si>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</si>
  <si>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</si>
  <si>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</si>
  <si>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</si>
  <si>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</si>
  <si>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</si>
  <si>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</si>
  <si>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</si>
  <si>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</si>
  <si>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</si>
  <si>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</si>
  <si>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</si>
  <si>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</si>
  <si>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</si>
  <si>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</si>
  <si>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</si>
  <si>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</si>
  <si>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</si>
  <si>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</si>
  <si>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</si>
  <si>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</si>
  <si>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</si>
  <si>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</si>
  <si>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</si>
  <si>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</si>
  <si>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</si>
  <si>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</si>
  <si>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</si>
  <si>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</si>
  <si>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</si>
  <si>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</si>
  <si>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</si>
  <si>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</si>
  <si>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</si>
  <si>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</si>
  <si>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</si>
  <si>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</si>
  <si>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</si>
  <si>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</si>
  <si>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</si>
  <si>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</si>
  <si>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</si>
  <si>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</si>
  <si>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</si>
  <si>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</si>
  <si>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</si>
  <si>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</si>
  <si>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</si>
  <si>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</si>
  <si>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</si>
  <si>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</si>
  <si>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</si>
  <si>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</si>
  <si>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</si>
  <si>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</si>
  <si>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</si>
  <si>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</si>
  <si>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</si>
  <si>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</si>
  <si>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</si>
  <si>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</si>
  <si>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</si>
  <si>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</si>
  <si>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</si>
  <si>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</si>
  <si>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</si>
  <si>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</si>
  <si>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</si>
  <si>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</si>
  <si>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</si>
  <si>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</si>
  <si>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</si>
  <si>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</si>
  <si>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</si>
  <si>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</si>
  <si>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</si>
  <si>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</si>
  <si>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</si>
  <si>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</si>
  <si>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</si>
  <si>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</si>
  <si>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</si>
  <si>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</si>
  <si>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</si>
  <si>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</si>
  <si>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</si>
  <si>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</si>
  <si>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</si>
  <si>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</si>
  <si>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</si>
  <si>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</si>
  <si>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</si>
  <si>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</si>
  <si>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</si>
  <si>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</si>
  <si>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</si>
  <si>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</si>
  <si>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</si>
  <si>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</si>
  <si>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</si>
  <si>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</si>
  <si>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</si>
  <si>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</si>
  <si>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</si>
  <si>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</si>
  <si>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</si>
  <si>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</si>
  <si>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</si>
  <si>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</si>
  <si>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</si>
  <si>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</si>
  <si>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</si>
  <si>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</si>
  <si>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</si>
  <si>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</si>
  <si>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</si>
  <si>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</si>
  <si>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</si>
  <si>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</si>
  <si>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</si>
  <si>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</si>
  <si>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</si>
  <si>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</si>
  <si>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</si>
  <si>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</si>
  <si>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</si>
  <si>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</si>
  <si>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</si>
  <si>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</si>
  <si>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</si>
  <si>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</si>
  <si>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</si>
  <si>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</si>
  <si>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</si>
  <si>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</si>
  <si>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</si>
  <si>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</si>
  <si>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</si>
  <si>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</si>
  <si>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</si>
  <si>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</si>
  <si>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</si>
  <si>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</si>
  <si>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</si>
  <si>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</si>
  <si>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</si>
  <si>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</si>
  <si>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</si>
  <si>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</si>
  <si>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</si>
  <si>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</si>
  <si>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</si>
  <si>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</si>
  <si>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</si>
  <si>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</si>
  <si>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</si>
  <si>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</si>
  <si>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</si>
  <si>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</si>
  <si>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</si>
  <si>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</si>
  <si>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</si>
  <si>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</si>
  <si>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</si>
  <si>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</si>
  <si>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</si>
  <si>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</si>
  <si>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</si>
  <si>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</si>
  <si>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</si>
  <si>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</si>
  <si>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</si>
  <si>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</si>
  <si>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</si>
  <si>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</si>
  <si>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</si>
  <si>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</si>
  <si>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</si>
  <si>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</si>
  <si>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</si>
  <si>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</si>
  <si>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</si>
  <si>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</si>
  <si>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</si>
  <si>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</si>
  <si>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</si>
  <si>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</si>
  <si>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</si>
  <si>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</si>
  <si>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</si>
  <si>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</si>
  <si>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</si>
  <si>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</si>
  <si>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</si>
  <si>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</si>
  <si>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</si>
  <si>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</si>
  <si>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</si>
  <si>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</si>
  <si>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</si>
  <si>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</si>
  <si>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</si>
  <si>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</si>
  <si>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</si>
  <si>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</si>
  <si>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</si>
  <si>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</si>
  <si>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</si>
  <si>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</si>
  <si>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</si>
  <si>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</si>
  <si>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</si>
  <si>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</si>
  <si>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</si>
  <si>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</si>
  <si>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</si>
  <si>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</si>
  <si>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</si>
  <si>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</si>
  <si>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</si>
  <si>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</si>
  <si>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</si>
  <si>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</si>
  <si>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</si>
  <si>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</si>
  <si>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</si>
  <si>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</si>
  <si>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</si>
  <si>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</si>
  <si>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</si>
  <si>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</si>
  <si>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</si>
  <si>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</si>
  <si>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</si>
  <si>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</si>
  <si>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</si>
  <si>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</si>
  <si>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</si>
  <si>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</si>
  <si>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</si>
  <si>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</si>
  <si>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</si>
  <si>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</si>
  <si>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</si>
  <si>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</si>
  <si>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</si>
  <si>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</si>
  <si>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</si>
  <si>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</si>
  <si>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</si>
  <si>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</si>
  <si>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</si>
  <si>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</si>
  <si>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</si>
  <si>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</si>
  <si>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</si>
  <si>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</si>
  <si>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</si>
  <si>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</si>
  <si>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</si>
  <si>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</si>
  <si>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</si>
  <si>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</si>
  <si>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</si>
  <si>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</si>
  <si>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</si>
  <si>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</si>
  <si>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</si>
  <si>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</si>
  <si>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</si>
  <si>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</si>
  <si>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</si>
  <si>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</si>
  <si>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</si>
  <si>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</si>
  <si>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</si>
  <si>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</si>
  <si>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</si>
  <si>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</si>
  <si>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</si>
  <si>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</si>
  <si>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</si>
  <si>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</si>
  <si>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</si>
  <si>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</si>
  <si>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</si>
  <si>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</si>
  <si>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</si>
  <si>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</si>
  <si>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</si>
  <si>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</si>
  <si>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</si>
  <si>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</si>
  <si>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</si>
  <si>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</si>
  <si>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</si>
  <si>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</si>
  <si>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</si>
  <si>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</si>
  <si>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</si>
  <si>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</si>
  <si>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</si>
  <si>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</si>
  <si>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</si>
  <si>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</si>
  <si>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</si>
  <si>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</si>
  <si>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</si>
  <si>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</si>
  <si>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</si>
  <si>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</si>
  <si>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</si>
  <si>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</si>
  <si>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</si>
  <si>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</si>
  <si>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</si>
  <si>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</si>
  <si>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</si>
  <si>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</si>
  <si>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</si>
  <si>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</si>
  <si>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</si>
  <si>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</si>
  <si>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</si>
  <si>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</si>
  <si>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</si>
  <si>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</si>
  <si>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</si>
  <si>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</si>
  <si>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</si>
  <si>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</si>
  <si>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</si>
  <si>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</si>
  <si>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</si>
  <si>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</si>
  <si>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</si>
  <si>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</si>
  <si>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</si>
  <si>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</si>
  <si>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</si>
  <si>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</si>
  <si>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</si>
  <si>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</si>
  <si>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</si>
  <si>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</si>
  <si>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</si>
  <si>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</si>
  <si>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</si>
  <si>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</si>
  <si>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</si>
  <si>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</si>
  <si>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</si>
  <si>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</si>
  <si>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</si>
  <si>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</si>
  <si>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</si>
  <si>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</si>
  <si>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</si>
  <si>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</si>
  <si>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</si>
  <si>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</si>
  <si>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</si>
  <si>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</si>
  <si>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</si>
  <si>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</si>
  <si>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</si>
  <si>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</si>
  <si>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</si>
  <si>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</si>
  <si>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</si>
  <si>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</si>
  <si>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</si>
  <si>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</si>
  <si>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</si>
  <si>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</si>
  <si>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</si>
  <si>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</si>
  <si>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</si>
  <si>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</si>
  <si>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</si>
  <si>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</si>
  <si>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</si>
  <si>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</si>
  <si>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</si>
  <si>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</si>
  <si>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</si>
  <si>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</si>
  <si>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</si>
  <si>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</si>
  <si>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</si>
  <si>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</si>
  <si>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</si>
  <si>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</si>
  <si>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</si>
  <si>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</si>
  <si>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</si>
  <si>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</si>
  <si>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</si>
  <si>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</si>
  <si>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</si>
  <si>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</si>
  <si>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</si>
  <si>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</si>
  <si>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</si>
  <si>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</si>
  <si>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</si>
  <si>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</si>
  <si>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</si>
  <si>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</si>
  <si>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</si>
  <si>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</si>
  <si>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</si>
  <si>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</si>
  <si>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</si>
  <si>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</si>
  <si>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</si>
  <si>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</si>
  <si>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</si>
  <si>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</si>
  <si>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</si>
  <si>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</si>
  <si>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</si>
  <si>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</si>
  <si>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</si>
  <si>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</si>
  <si>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</si>
  <si>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</si>
  <si>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</si>
  <si>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</si>
  <si>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</si>
  <si>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</si>
  <si>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</si>
  <si>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</si>
  <si>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</si>
  <si>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</si>
  <si>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</si>
  <si>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</si>
  <si>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</si>
  <si>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</si>
  <si>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</si>
  <si>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</si>
  <si>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</si>
  <si>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</si>
  <si>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</si>
  <si>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</si>
  <si>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</si>
  <si>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</si>
  <si>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</si>
  <si>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</si>
  <si>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</si>
  <si>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</si>
  <si>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</si>
  <si>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</si>
  <si>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</si>
  <si>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</si>
  <si>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</si>
  <si>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</si>
  <si>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</si>
  <si>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</si>
  <si>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</si>
  <si>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</si>
  <si>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</si>
  <si>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</si>
  <si>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</si>
  <si>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</si>
  <si>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</si>
  <si>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</si>
  <si>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</si>
  <si>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</si>
  <si>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</si>
  <si>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</si>
  <si>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</si>
  <si>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</si>
  <si>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</si>
  <si>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</si>
  <si>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</si>
  <si>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</si>
  <si>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</si>
  <si>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</si>
  <si>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</si>
  <si>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</si>
  <si>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</si>
  <si>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</si>
  <si>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</si>
  <si>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</si>
  <si>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</si>
  <si>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</si>
  <si>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</si>
  <si>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</si>
  <si>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</si>
  <si>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</si>
  <si>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</si>
  <si>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</si>
  <si>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</si>
  <si>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</si>
  <si>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</si>
  <si>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</si>
  <si>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</si>
  <si>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</si>
  <si>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</si>
  <si>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</si>
  <si>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</si>
  <si>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</si>
  <si>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</si>
  <si>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</si>
  <si>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</si>
  <si>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</si>
  <si>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</si>
  <si>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</si>
  <si>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</si>
  <si>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</si>
  <si>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</si>
  <si>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</si>
  <si>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</si>
  <si>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</si>
  <si>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</si>
  <si>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</si>
  <si>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</si>
  <si>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</si>
  <si>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</si>
  <si>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</si>
  <si>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</si>
  <si>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</si>
  <si>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</si>
  <si>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</si>
  <si>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</si>
  <si>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</si>
  <si>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</si>
  <si>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</si>
  <si>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</si>
  <si>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</si>
  <si>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</si>
  <si>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</si>
  <si>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</si>
  <si>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</si>
  <si>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</si>
  <si>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</si>
  <si>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</si>
  <si>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</si>
  <si>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</si>
  <si>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</si>
  <si>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</si>
  <si>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</si>
  <si>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</si>
  <si>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</si>
  <si>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</si>
  <si>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</si>
  <si>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</si>
  <si>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</si>
  <si>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</si>
  <si>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</si>
  <si>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</si>
  <si>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</si>
  <si>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</si>
  <si>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</si>
  <si>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</si>
  <si>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</si>
  <si>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</si>
  <si>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</si>
  <si>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</si>
  <si>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</si>
  <si>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</si>
  <si>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</si>
  <si>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</si>
  <si>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</si>
  <si>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</si>
  <si>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</si>
  <si>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</si>
  <si>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</si>
  <si>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</si>
  <si>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</si>
  <si>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</si>
  <si>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</si>
  <si>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</si>
  <si>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</si>
  <si>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</si>
  <si>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</si>
  <si>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</si>
  <si>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</si>
  <si>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</si>
  <si>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</si>
  <si>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</si>
  <si>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</si>
  <si>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</si>
  <si>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</si>
  <si>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</si>
  <si>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</si>
  <si>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</si>
  <si>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</si>
  <si>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</si>
  <si>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</si>
  <si>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</si>
  <si>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</si>
  <si>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</si>
  <si>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</si>
  <si>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</si>
  <si>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</si>
  <si>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</si>
  <si>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</si>
  <si>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</si>
  <si>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</si>
  <si>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</si>
  <si>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</si>
  <si>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</si>
  <si>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</si>
  <si>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</si>
  <si>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</si>
  <si>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</si>
  <si>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</si>
  <si>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</si>
  <si>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</si>
  <si>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</si>
  <si>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</si>
  <si>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</si>
  <si>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</si>
  <si>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</si>
  <si>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</si>
  <si>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</si>
  <si>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</si>
  <si>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</si>
  <si>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</si>
  <si>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</si>
  <si>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</si>
  <si>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</si>
  <si>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</si>
  <si>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</si>
  <si>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</si>
  <si>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</si>
  <si>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</si>
  <si>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</si>
  <si>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</si>
  <si>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</si>
  <si>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</si>
  <si>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</si>
  <si>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</si>
  <si>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</si>
  <si>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</si>
  <si>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</si>
  <si>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</si>
  <si>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</si>
  <si>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</si>
  <si>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</si>
  <si>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</si>
  <si>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</si>
  <si>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</si>
  <si>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</si>
  <si>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</si>
  <si>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</si>
  <si>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</si>
  <si>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</si>
  <si>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</si>
  <si>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</si>
  <si>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</si>
  <si>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</si>
  <si>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</si>
  <si>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</si>
  <si>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</si>
  <si>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</si>
  <si>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</si>
  <si>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</si>
  <si>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</si>
  <si>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</si>
  <si>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</si>
  <si>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</si>
  <si>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</si>
  <si>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</si>
  <si>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</si>
  <si>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</si>
  <si>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</si>
  <si>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</si>
  <si>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</si>
  <si>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</si>
  <si>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</si>
  <si>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</si>
  <si>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</si>
  <si>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</si>
  <si>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</si>
  <si>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</si>
  <si>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</si>
  <si>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</si>
  <si>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</si>
  <si>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</si>
  <si>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</si>
  <si>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</si>
  <si>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</si>
  <si>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</si>
  <si>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</si>
  <si>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</si>
  <si>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</si>
  <si>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</si>
  <si>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</si>
  <si>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</si>
  <si>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</si>
  <si>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</si>
  <si>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</si>
  <si>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</si>
  <si>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</si>
  <si>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</si>
  <si>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</si>
  <si>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</si>
  <si>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</si>
  <si>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</si>
  <si>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</si>
  <si>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</si>
  <si>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</si>
  <si>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</si>
  <si>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</si>
  <si>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</si>
  <si>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</si>
  <si>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</si>
  <si>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</si>
  <si>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</si>
  <si>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</si>
  <si>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</si>
  <si>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</si>
  <si>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</si>
  <si>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</si>
  <si>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</si>
  <si>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</si>
  <si>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</si>
  <si>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</si>
  <si>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</si>
  <si>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</si>
  <si>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</si>
  <si>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</si>
  <si>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</si>
  <si>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</si>
  <si>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</si>
  <si>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</si>
  <si>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</si>
  <si>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</si>
  <si>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</si>
  <si>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</si>
  <si>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</si>
  <si>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</si>
  <si>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</si>
  <si>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</si>
  <si>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</si>
  <si>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</si>
  <si>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</si>
  <si>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</si>
  <si>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</si>
  <si>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</si>
  <si>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</si>
  <si>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</si>
  <si>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</si>
  <si>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</si>
  <si>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</si>
  <si>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</si>
  <si>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</si>
  <si>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</si>
  <si>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</si>
  <si>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</si>
  <si>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</si>
  <si>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</si>
  <si>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</si>
  <si>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</si>
  <si>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</si>
  <si>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</si>
  <si>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</si>
  <si>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</si>
  <si>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</si>
  <si>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</si>
  <si>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</si>
  <si>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</si>
  <si>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</si>
  <si>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</si>
  <si>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</si>
  <si>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</si>
  <si>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</si>
  <si>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</si>
  <si>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</si>
  <si>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</si>
  <si>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</si>
  <si>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</si>
  <si>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</si>
  <si>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</si>
  <si>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</si>
  <si>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</si>
  <si>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</si>
  <si>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</si>
  <si>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</si>
  <si>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</si>
  <si>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</si>
  <si>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</si>
  <si>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</si>
  <si>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</si>
  <si>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</si>
  <si>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</si>
  <si>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</si>
  <si>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</si>
  <si>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</si>
  <si>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</si>
  <si>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</si>
  <si>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</si>
  <si>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</si>
  <si>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</si>
  <si>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</si>
  <si>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</si>
  <si>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</si>
  <si>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</si>
  <si>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</si>
  <si>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</si>
  <si>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</si>
  <si>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</si>
  <si>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</si>
  <si>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</si>
  <si>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</si>
  <si>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</si>
  <si>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</si>
  <si>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</si>
  <si>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</si>
  <si>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</si>
  <si>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</si>
  <si>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</si>
  <si>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</si>
  <si>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</si>
  <si>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</si>
  <si>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</si>
  <si>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</si>
  <si>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</si>
  <si>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</si>
  <si>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</si>
  <si>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</si>
  <si>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</si>
  <si>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</si>
  <si>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</si>
  <si>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</si>
  <si>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</si>
  <si>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</si>
  <si>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</si>
  <si>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</si>
  <si>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</si>
  <si>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</si>
  <si>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</si>
  <si>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</si>
  <si>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</si>
  <si>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</si>
  <si>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</si>
  <si>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</si>
  <si>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</si>
  <si>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</si>
  <si>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</si>
  <si>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</si>
  <si>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</si>
  <si>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</si>
  <si>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</si>
  <si>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</si>
  <si>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</si>
  <si>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</si>
  <si>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</si>
  <si>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</si>
  <si>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</si>
  <si>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</si>
  <si>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</si>
  <si>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</si>
  <si>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</si>
  <si>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</si>
  <si>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</si>
  <si>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</si>
  <si>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</si>
  <si>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</si>
  <si>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</si>
  <si>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</si>
  <si>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</si>
  <si>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</si>
  <si>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</si>
  <si>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</si>
  <si>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</si>
  <si>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</si>
  <si>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</si>
  <si>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</si>
  <si>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</si>
  <si>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</si>
  <si>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</si>
  <si>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</si>
  <si>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</si>
  <si>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</si>
  <si>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</si>
  <si>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</si>
  <si>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</si>
  <si>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</si>
  <si>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</si>
  <si>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</si>
  <si>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</si>
  <si>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</si>
  <si>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</si>
  <si>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</si>
  <si>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</si>
  <si>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</si>
  <si>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</si>
  <si>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</si>
  <si>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</si>
  <si>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</si>
  <si>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</si>
  <si>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</si>
  <si>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</si>
  <si>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</si>
  <si>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</si>
  <si>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</si>
  <si>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</si>
  <si>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</si>
  <si>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</si>
  <si>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</si>
  <si>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</si>
  <si>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</si>
  <si>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</si>
  <si>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</si>
  <si>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</si>
  <si>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</si>
  <si>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</si>
  <si>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</si>
  <si>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</si>
  <si>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</si>
  <si>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</si>
  <si>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</si>
  <si>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</si>
  <si>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</si>
  <si>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</si>
  <si>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</si>
  <si>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</si>
  <si>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</si>
  <si>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</si>
  <si>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</si>
  <si>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</si>
  <si>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</si>
  <si>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</si>
  <si>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</si>
  <si>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</si>
  <si>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</si>
  <si>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</si>
  <si>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</si>
  <si>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</si>
  <si>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</si>
  <si>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</si>
  <si>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</si>
  <si>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</si>
  <si>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</si>
  <si>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</si>
  <si>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</si>
  <si>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</si>
  <si>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</si>
  <si>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</si>
  <si>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</si>
  <si>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</si>
  <si>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</si>
  <si>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</si>
  <si>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</si>
  <si>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</si>
  <si>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</si>
  <si>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</si>
  <si>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</si>
  <si>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</si>
  <si>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</si>
  <si>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</si>
  <si>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</si>
  <si>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</si>
  <si>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</si>
  <si>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</si>
  <si>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</si>
  <si>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</si>
  <si>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</si>
  <si>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</si>
  <si>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</si>
  <si>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</si>
  <si>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</si>
  <si>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</si>
  <si>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</si>
  <si>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</si>
  <si>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</si>
  <si>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</si>
  <si>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</si>
  <si>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</si>
  <si>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</si>
  <si>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</si>
  <si>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</si>
  <si>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</si>
  <si>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</si>
  <si>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</si>
  <si>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</si>
  <si>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</si>
  <si>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</si>
  <si>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</si>
  <si>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</si>
  <si>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</si>
  <si>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</si>
  <si>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</si>
  <si>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</si>
  <si>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</si>
  <si>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</si>
  <si>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</si>
  <si>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</si>
  <si>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</si>
  <si>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</si>
  <si>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</si>
  <si>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</si>
  <si>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</si>
  <si>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</si>
  <si>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</si>
  <si>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</si>
  <si>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</si>
  <si>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</si>
  <si>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</si>
  <si>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</si>
  <si>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</si>
  <si>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</si>
  <si>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</si>
  <si>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</si>
  <si>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</si>
  <si>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</si>
  <si>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</si>
  <si>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</si>
  <si>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</si>
  <si>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</si>
  <si>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</si>
  <si>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</si>
  <si>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</si>
  <si>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</si>
  <si>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</si>
  <si>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</si>
  <si>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</si>
  <si>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</si>
  <si>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</si>
  <si>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</si>
  <si>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</si>
  <si>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</si>
  <si>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</si>
  <si>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</si>
  <si>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</si>
  <si>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</si>
  <si>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</si>
  <si>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</si>
  <si>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</si>
  <si>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</si>
  <si>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</si>
  <si>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</si>
  <si>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</si>
  <si>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</si>
  <si>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</si>
  <si>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</si>
  <si>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</si>
  <si>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</si>
  <si>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</si>
  <si>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</si>
  <si>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</si>
  <si>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</si>
  <si>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</si>
  <si>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</si>
  <si>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</si>
  <si>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</si>
  <si>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</si>
  <si>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</si>
  <si>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</si>
  <si>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</si>
  <si>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</si>
  <si>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</si>
  <si>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</si>
  <si>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</si>
  <si>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</si>
  <si>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</si>
  <si>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</si>
  <si>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</si>
  <si>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</si>
  <si>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</si>
  <si>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</si>
  <si>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</si>
  <si>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</si>
  <si>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</si>
  <si>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</si>
  <si>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</si>
  <si>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</si>
  <si>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</si>
  <si>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</si>
  <si>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</si>
  <si>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</si>
  <si>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</si>
  <si>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</si>
  <si>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</si>
  <si>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</si>
  <si>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</si>
  <si>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</si>
  <si>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</si>
  <si>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</si>
  <si>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</si>
  <si>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</si>
  <si>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</si>
  <si>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</si>
  <si>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</si>
  <si>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</si>
  <si>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</si>
  <si>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</si>
  <si>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</si>
  <si>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</si>
  <si>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</si>
  <si>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</si>
  <si>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</si>
  <si>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</si>
  <si>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</si>
  <si>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</si>
  <si>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</si>
  <si>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</si>
  <si>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</si>
  <si>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</si>
  <si>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</si>
  <si>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</si>
  <si>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</si>
  <si>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</si>
  <si>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</si>
  <si>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</si>
  <si>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</si>
  <si>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</si>
  <si>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</si>
  <si>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</si>
  <si>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</si>
  <si>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</si>
  <si>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</si>
  <si>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</si>
  <si>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</si>
  <si>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</si>
  <si>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</si>
  <si>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</si>
  <si>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</si>
  <si>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</si>
  <si>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</si>
  <si>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</si>
  <si>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</si>
  <si>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</si>
  <si>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</si>
  <si>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</si>
  <si>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</si>
  <si>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</si>
  <si>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</si>
  <si>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</si>
  <si>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</si>
  <si>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</si>
  <si>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</si>
  <si>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</si>
  <si>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</si>
  <si>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</si>
  <si>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</si>
  <si>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</si>
  <si>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</si>
  <si>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</si>
  <si>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</si>
  <si>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</si>
  <si>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</si>
  <si>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</si>
  <si>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</si>
  <si>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</si>
  <si>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</si>
  <si>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</si>
  <si>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</si>
  <si>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</si>
  <si>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</si>
  <si>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</si>
  <si>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</si>
  <si>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</si>
  <si>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</si>
  <si>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</si>
  <si>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</si>
  <si>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</si>
  <si>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</si>
  <si>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</si>
  <si>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</si>
  <si>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</si>
  <si>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</si>
  <si>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</si>
  <si>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</si>
  <si>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</si>
  <si>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</si>
  <si>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</si>
  <si>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</si>
  <si>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</si>
  <si>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</si>
  <si>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</si>
  <si>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</si>
  <si>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</si>
  <si>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</si>
  <si>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</si>
  <si>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</si>
  <si>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</si>
  <si>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</si>
  <si>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</si>
  <si>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</si>
  <si>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</si>
  <si>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</si>
  <si>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</si>
  <si>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</si>
  <si>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</si>
  <si>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</si>
  <si>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</si>
  <si>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</si>
  <si>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</si>
  <si>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</si>
  <si>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</si>
  <si>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</si>
  <si>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</si>
  <si>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</si>
  <si>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</si>
  <si>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</si>
  <si>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</si>
  <si>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</si>
  <si>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</si>
  <si>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</si>
  <si>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</si>
  <si>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</si>
  <si>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</si>
  <si>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</si>
  <si>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</si>
  <si>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</si>
  <si>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</si>
  <si>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</si>
  <si>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</si>
  <si>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</si>
  <si>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</si>
  <si>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</si>
  <si>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</si>
  <si>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</si>
  <si>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</si>
  <si>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</si>
  <si>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</si>
  <si>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</si>
  <si>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</si>
  <si>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</si>
  <si>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</si>
  <si>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</si>
  <si>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</si>
  <si>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</si>
  <si>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</si>
  <si>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</si>
  <si>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</si>
  <si>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</si>
  <si>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</si>
  <si>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</si>
  <si>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</si>
  <si>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</si>
  <si>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</si>
  <si>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</si>
  <si>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</si>
  <si>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</si>
  <si>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</si>
  <si>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</si>
  <si>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</si>
  <si>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</si>
  <si>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</si>
  <si>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</si>
  <si>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</si>
  <si>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</si>
  <si>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</si>
  <si>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</si>
  <si>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</si>
  <si>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</si>
  <si>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</si>
  <si>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</si>
  <si>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</si>
  <si>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</si>
  <si>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</si>
  <si>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</si>
  <si>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</si>
  <si>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</si>
  <si>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</si>
  <si>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</si>
  <si>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</si>
  <si>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</si>
  <si>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</si>
  <si>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</si>
  <si>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</si>
  <si>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</si>
  <si>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</si>
  <si>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</si>
  <si>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</si>
  <si>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</si>
  <si>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</si>
  <si>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</si>
  <si>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</si>
  <si>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</si>
  <si>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</si>
  <si>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</si>
  <si>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</si>
  <si>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</si>
  <si>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</si>
  <si>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</si>
  <si>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</si>
  <si>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</si>
  <si>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</si>
  <si>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</si>
  <si>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</si>
  <si>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</si>
  <si>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</si>
  <si>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</si>
  <si>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</si>
  <si>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</si>
  <si>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</si>
  <si>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</si>
  <si>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</si>
  <si>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</si>
  <si>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</si>
  <si>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</si>
  <si>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</si>
  <si>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</si>
  <si>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</si>
  <si>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</si>
  <si>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</si>
  <si>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</si>
  <si>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</si>
  <si>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</si>
  <si>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</si>
  <si>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</si>
  <si>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</si>
  <si>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</si>
  <si>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</si>
  <si>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</si>
  <si>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</si>
  <si>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</si>
  <si>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</si>
  <si>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</si>
  <si>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</si>
  <si>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</si>
  <si>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</si>
  <si>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</si>
  <si>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</si>
  <si>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</si>
  <si>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</si>
  <si>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</si>
  <si>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</si>
  <si>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</si>
  <si>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</si>
  <si>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</si>
  <si>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</si>
  <si>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</si>
  <si>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</si>
  <si>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</si>
  <si>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</si>
  <si>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</si>
  <si>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</si>
  <si>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</si>
  <si>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</si>
  <si>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</si>
  <si>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</si>
  <si>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</si>
  <si>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</si>
  <si>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</si>
  <si>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</si>
  <si>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</si>
  <si>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</si>
  <si>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</si>
  <si>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</si>
  <si>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</si>
  <si>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</si>
  <si>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</si>
  <si>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</si>
  <si>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</si>
  <si>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</si>
  <si>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</si>
  <si>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</si>
  <si>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</si>
  <si>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</si>
  <si>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</si>
  <si>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</si>
  <si>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</si>
  <si>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</si>
  <si>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</si>
  <si>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</si>
  <si>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</si>
  <si>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</si>
  <si>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</si>
  <si>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</si>
  <si>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</si>
  <si>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</si>
  <si>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</si>
  <si>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</si>
  <si>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</si>
  <si>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</si>
  <si>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</si>
  <si>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</si>
  <si>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</si>
  <si>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</si>
  <si>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</si>
  <si>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</si>
  <si>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</si>
  <si>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</si>
  <si>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</si>
  <si>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</si>
  <si>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</si>
  <si>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</si>
  <si>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</si>
  <si>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</si>
  <si>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</si>
  <si>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</si>
  <si>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</si>
  <si>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</si>
  <si>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</si>
  <si>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</si>
  <si>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</si>
  <si>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</si>
  <si>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</si>
  <si>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</si>
  <si>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</si>
  <si>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</si>
  <si>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</si>
  <si>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</si>
  <si>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</si>
  <si>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</si>
  <si>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</si>
  <si>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</si>
  <si>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</si>
  <si>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</si>
  <si>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</si>
  <si>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</si>
  <si>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</si>
  <si>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</si>
  <si>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</si>
  <si>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</si>
  <si>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</si>
  <si>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</si>
  <si>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</si>
  <si>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</si>
  <si>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</si>
  <si>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</si>
  <si>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</si>
  <si>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</si>
  <si>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</si>
  <si>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</si>
  <si>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</si>
  <si>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</si>
  <si>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</si>
  <si>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</si>
  <si>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</si>
  <si>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</si>
  <si>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</si>
  <si>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</si>
  <si>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</si>
  <si>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</si>
  <si>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</si>
  <si>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</si>
  <si>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</si>
  <si>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</si>
  <si>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</si>
  <si>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</si>
  <si>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</si>
  <si>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</si>
  <si>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</si>
  <si>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</si>
  <si>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</si>
  <si>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</si>
  <si>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</si>
  <si>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</si>
  <si>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</si>
  <si>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</si>
  <si>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</si>
  <si>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</si>
  <si>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</si>
  <si>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</si>
  <si>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</si>
  <si>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</si>
  <si>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</si>
  <si>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</si>
  <si>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</si>
  <si>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</si>
  <si>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</si>
  <si>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</si>
  <si>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</si>
  <si>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</si>
  <si>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</si>
  <si>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</si>
  <si>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</si>
  <si>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</si>
  <si>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</si>
  <si>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</si>
  <si>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</si>
  <si>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</si>
  <si>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</si>
  <si>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</si>
  <si>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</si>
  <si>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</si>
  <si>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</si>
  <si>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</si>
  <si>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</si>
  <si>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</si>
  <si>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</si>
  <si>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</si>
  <si>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</si>
  <si>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</si>
  <si>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</si>
  <si>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</si>
  <si>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</si>
  <si>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</si>
  <si>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</si>
  <si>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</si>
  <si>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</si>
  <si>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</si>
  <si>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</si>
  <si>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</si>
  <si>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</si>
  <si>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</si>
  <si>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</si>
  <si>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</si>
  <si>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</si>
  <si>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</si>
  <si>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</si>
  <si>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</si>
  <si>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</si>
  <si>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</si>
  <si>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</si>
  <si>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</si>
  <si>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</si>
  <si>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</si>
  <si>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</si>
  <si>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</si>
  <si>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</si>
  <si>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</si>
  <si>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</si>
  <si>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</si>
  <si>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</si>
  <si>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</si>
  <si>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</si>
  <si>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</si>
  <si>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</si>
  <si>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</si>
  <si>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</si>
  <si>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</si>
  <si>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</si>
  <si>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</si>
  <si>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</si>
  <si>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</si>
  <si>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</si>
  <si>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</si>
  <si>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</si>
  <si>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</si>
  <si>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</si>
  <si>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</si>
  <si>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</si>
  <si>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</si>
  <si>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</si>
  <si>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</si>
  <si>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</si>
  <si>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</si>
  <si>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</si>
  <si>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</si>
  <si>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</si>
  <si>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</si>
  <si>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</si>
  <si>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</si>
  <si>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</si>
  <si>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</si>
  <si>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</si>
  <si>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</si>
  <si>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</si>
  <si>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</si>
  <si>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</si>
  <si>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</si>
  <si>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</si>
  <si>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</si>
  <si>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</si>
  <si>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</si>
  <si>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</si>
  <si>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</si>
  <si>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</si>
  <si>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</si>
  <si>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</si>
  <si>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</si>
  <si>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</si>
  <si>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</si>
  <si>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</si>
  <si>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</si>
  <si>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</si>
  <si>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</si>
  <si>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</si>
  <si>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</si>
  <si>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</si>
  <si>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</si>
  <si>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</si>
  <si>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</si>
  <si>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</si>
  <si>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</si>
  <si>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</si>
  <si>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</si>
  <si>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</si>
  <si>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</si>
  <si>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</si>
  <si>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</si>
  <si>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</si>
  <si>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</si>
  <si>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</si>
  <si>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</si>
  <si>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</si>
  <si>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</si>
  <si>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</si>
  <si>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</si>
  <si>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</si>
  <si>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</si>
  <si>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</si>
  <si>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</si>
  <si>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</si>
  <si>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</si>
  <si>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</si>
  <si>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</si>
  <si>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</si>
  <si>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</si>
  <si>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</si>
  <si>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</si>
  <si>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</si>
  <si>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</si>
  <si>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</si>
  <si>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</si>
  <si>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</si>
  <si>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</si>
  <si>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</si>
  <si>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</si>
  <si>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</si>
  <si>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</si>
  <si>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</si>
  <si>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</si>
  <si>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</si>
  <si>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</si>
  <si>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</si>
  <si>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</si>
  <si>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</si>
  <si>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</si>
  <si>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</si>
  <si>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</si>
  <si>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</si>
  <si>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</si>
  <si>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</si>
  <si>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</si>
  <si>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</si>
  <si>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</si>
  <si>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</si>
  <si>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</si>
  <si>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</si>
  <si>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</si>
  <si>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</si>
  <si>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</si>
  <si>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</si>
  <si>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</si>
  <si>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</si>
  <si>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</si>
  <si>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</si>
  <si>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</si>
  <si>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</si>
  <si>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</si>
  <si>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</si>
  <si>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</si>
  <si>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</si>
  <si>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</si>
  <si>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</si>
  <si>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</si>
  <si>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</si>
  <si>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</si>
  <si>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</si>
  <si>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</si>
  <si>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</si>
  <si>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</si>
  <si>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</si>
  <si>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</si>
  <si>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</si>
  <si>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</si>
  <si>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</si>
  <si>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</si>
  <si>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</si>
  <si>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</si>
  <si>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</si>
  <si>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</si>
  <si>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</si>
  <si>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</si>
  <si>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</si>
  <si>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</si>
  <si>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</si>
  <si>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</si>
  <si>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</si>
  <si>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</si>
  <si>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</si>
  <si>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</si>
  <si>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</si>
  <si>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</si>
  <si>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</si>
  <si>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</si>
  <si>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</si>
  <si>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</si>
  <si>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</si>
  <si>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</si>
  <si>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</si>
  <si>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</si>
  <si>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</si>
  <si>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</si>
  <si>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</si>
  <si>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</si>
  <si>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</si>
  <si>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</si>
  <si>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</si>
  <si>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</si>
  <si>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</si>
  <si>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</si>
  <si>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</si>
  <si>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</si>
  <si>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</si>
  <si>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</si>
  <si>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</si>
  <si>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</si>
  <si>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</si>
  <si>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</si>
  <si>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</si>
  <si>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</si>
  <si>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</si>
  <si>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</si>
  <si>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</si>
  <si>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</si>
  <si>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</si>
  <si>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</si>
  <si>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</si>
  <si>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</si>
  <si>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</si>
  <si>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</si>
  <si>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</si>
  <si>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</si>
  <si>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</si>
  <si>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</si>
  <si>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</si>
  <si>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</si>
  <si>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</si>
  <si>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</si>
  <si>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</si>
  <si>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</si>
  <si>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</si>
  <si>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</si>
  <si>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</si>
  <si>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</si>
  <si>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</si>
  <si>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</si>
  <si>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</si>
  <si>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</si>
  <si>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</si>
  <si>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</si>
  <si>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</si>
  <si>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</si>
  <si>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</si>
  <si>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</si>
  <si>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</si>
  <si>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</si>
  <si>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</si>
  <si>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</si>
  <si>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</si>
  <si>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</si>
  <si>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</si>
  <si>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</si>
  <si>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</si>
  <si>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</si>
  <si>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</si>
  <si>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</si>
  <si>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</si>
  <si>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</si>
  <si>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</si>
  <si>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</si>
  <si>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</si>
  <si>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</si>
  <si>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</si>
  <si>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</si>
  <si>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</si>
  <si>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</si>
  <si>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</si>
  <si>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</si>
  <si>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</si>
  <si>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</si>
  <si>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</si>
  <si>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</si>
  <si>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</si>
  <si>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</si>
  <si>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</si>
  <si>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</si>
  <si>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</si>
  <si>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</si>
  <si>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</si>
  <si>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</si>
  <si>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</si>
  <si>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</si>
  <si>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</si>
  <si>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</si>
  <si>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</si>
  <si>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</si>
  <si>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</si>
  <si>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</si>
  <si>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</si>
  <si>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</si>
  <si>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</si>
  <si>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</si>
  <si>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</si>
  <si>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</si>
  <si>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</si>
  <si>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</si>
  <si>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</si>
  <si>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</si>
  <si>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</si>
  <si>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</si>
  <si>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</si>
  <si>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</si>
  <si>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</si>
  <si>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</si>
  <si>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</si>
  <si>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</si>
  <si>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</si>
  <si>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</si>
  <si>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</si>
  <si>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</si>
  <si>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</si>
  <si>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</si>
  <si>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</si>
  <si>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</si>
  <si>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</si>
  <si>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</si>
  <si>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</si>
  <si>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</si>
  <si>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</si>
  <si>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</si>
  <si>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</si>
  <si>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</si>
  <si>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</si>
  <si>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</si>
  <si>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</si>
  <si>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</si>
  <si>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</si>
  <si>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</si>
  <si>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</si>
  <si>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</si>
  <si>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</si>
  <si>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</si>
  <si>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</si>
  <si>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</si>
  <si>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</si>
  <si>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</si>
  <si>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</si>
  <si>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</si>
  <si>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</si>
  <si>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</si>
  <si>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</si>
  <si>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</si>
  <si>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</si>
  <si>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</si>
  <si>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</si>
  <si>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</si>
  <si>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</si>
  <si>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</si>
  <si>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</si>
  <si>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</si>
  <si>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</si>
  <si>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</si>
  <si>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</si>
  <si>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</si>
  <si>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</si>
  <si>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</si>
  <si>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</si>
  <si>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</si>
  <si>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</si>
  <si>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</si>
  <si>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</si>
  <si>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</si>
  <si>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</si>
  <si>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</si>
  <si>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</si>
  <si>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</si>
  <si>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</si>
  <si>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</si>
  <si>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</si>
  <si>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</si>
  <si>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</si>
  <si>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</si>
  <si>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</si>
  <si>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</si>
  <si>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</si>
  <si>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</si>
  <si>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</si>
  <si>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</si>
  <si>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</si>
  <si>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</si>
  <si>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</si>
  <si>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</si>
  <si>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</si>
  <si>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</si>
  <si>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</si>
  <si>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</si>
  <si>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</si>
  <si>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</si>
  <si>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</si>
  <si>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</si>
  <si>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</si>
  <si>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</si>
  <si>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</si>
  <si>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</si>
  <si>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</si>
  <si>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</si>
  <si>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</si>
  <si>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</si>
  <si>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</si>
  <si>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</si>
  <si>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</si>
  <si>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</si>
  <si>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</si>
  <si>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</si>
  <si>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</si>
  <si>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</si>
  <si>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</si>
  <si>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</si>
  <si>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</si>
  <si>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</si>
  <si>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</si>
  <si>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</si>
  <si>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</si>
  <si>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</si>
  <si>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</si>
  <si>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</si>
  <si>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</si>
  <si>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</si>
  <si>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</si>
  <si>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</si>
  <si>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</si>
  <si>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</si>
  <si>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</si>
  <si>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</si>
  <si>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</si>
  <si>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</si>
  <si>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</si>
  <si>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</si>
  <si>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</si>
  <si>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</si>
  <si>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</si>
  <si>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</si>
  <si>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</si>
  <si>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</si>
  <si>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</si>
  <si>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</si>
  <si>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</si>
  <si>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</si>
  <si>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</si>
  <si>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</si>
  <si>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</si>
  <si>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</si>
  <si>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</si>
  <si>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</si>
  <si>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</si>
  <si>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</si>
  <si>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</si>
  <si>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</si>
  <si>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</si>
  <si>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</si>
  <si>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</si>
  <si>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</si>
  <si>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</si>
  <si>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</si>
  <si>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</si>
  <si>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</si>
  <si>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</si>
  <si>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</si>
  <si>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</si>
  <si>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</si>
  <si>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</si>
  <si>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</si>
  <si>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</si>
  <si>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</si>
  <si>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</si>
  <si>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</si>
  <si>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</si>
  <si>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</si>
  <si>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</si>
  <si>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</si>
  <si>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</si>
  <si>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</si>
  <si>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</si>
  <si>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</si>
  <si>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</si>
  <si>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</si>
  <si>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</si>
  <si>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</si>
  <si>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</si>
  <si>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</si>
  <si>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</si>
  <si>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</si>
  <si>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</si>
  <si>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</si>
  <si>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</si>
  <si>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</si>
  <si>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</si>
  <si>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</si>
  <si>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</si>
  <si>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</si>
  <si>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</si>
  <si>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</si>
  <si>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</si>
  <si>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</si>
  <si>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</si>
  <si>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</si>
  <si>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</si>
  <si>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</si>
  <si>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</si>
  <si>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</si>
  <si>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</si>
  <si>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</si>
  <si>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</si>
  <si>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</si>
  <si>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</si>
  <si>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</si>
  <si>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</si>
  <si>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</si>
  <si>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</si>
  <si>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</si>
  <si>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</si>
  <si>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</si>
  <si>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</si>
  <si>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</si>
  <si>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</si>
  <si>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</si>
  <si>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</si>
  <si>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</si>
  <si>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</si>
  <si>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</si>
  <si>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</si>
  <si>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</si>
  <si>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</si>
  <si>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</si>
  <si>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</si>
  <si>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</si>
  <si>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</si>
  <si>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</si>
  <si>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</si>
  <si>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</si>
  <si>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</si>
  <si>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</si>
  <si>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</si>
  <si>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</si>
  <si>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</si>
  <si>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</si>
  <si>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</si>
  <si>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</si>
  <si>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</si>
  <si>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</si>
  <si>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</si>
  <si>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</si>
  <si>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</si>
  <si>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</si>
  <si>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</si>
  <si>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</si>
  <si>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</si>
  <si>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</si>
  <si>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</si>
  <si>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</si>
  <si>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</si>
  <si>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</si>
  <si>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</si>
  <si>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</si>
  <si>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</si>
  <si>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</si>
  <si>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</si>
  <si>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</si>
  <si>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</si>
  <si>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</si>
  <si>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</si>
  <si>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</si>
  <si>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</si>
  <si>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</si>
  <si>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</si>
  <si>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</si>
  <si>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</si>
  <si>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</si>
  <si>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</si>
  <si>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</si>
  <si>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</si>
  <si>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</si>
  <si>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</si>
  <si>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</si>
  <si>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</si>
  <si>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</si>
  <si>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</si>
  <si>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</si>
  <si>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</si>
  <si>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</si>
  <si>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</si>
  <si>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</si>
  <si>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</si>
  <si>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</si>
  <si>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</si>
  <si>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</si>
  <si>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</si>
  <si>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</si>
  <si>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</si>
  <si>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</si>
  <si>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</si>
  <si>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</si>
  <si>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</si>
  <si>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</si>
  <si>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</si>
  <si>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</si>
  <si>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</si>
  <si>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</si>
  <si>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</si>
  <si>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</si>
  <si>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</si>
  <si>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</si>
  <si>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</si>
  <si>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</si>
  <si>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</si>
  <si>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</si>
  <si>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</si>
  <si>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</si>
  <si>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</si>
  <si>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</si>
  <si>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</si>
  <si>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</si>
  <si>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</si>
  <si>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</si>
  <si>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</si>
  <si>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</si>
  <si>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</si>
  <si>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</si>
  <si>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</si>
  <si>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</si>
  <si>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</si>
  <si>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</si>
  <si>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</si>
  <si>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</si>
  <si>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</si>
  <si>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</si>
  <si>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</si>
  <si>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</si>
  <si>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</si>
  <si>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</si>
  <si>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</si>
  <si>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</si>
  <si>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</si>
  <si>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</si>
  <si>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</si>
  <si>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</si>
  <si>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</si>
  <si>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</si>
  <si>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</si>
  <si>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</si>
  <si>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</si>
  <si>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</si>
  <si>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</si>
  <si>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</si>
  <si>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</si>
  <si>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</si>
  <si>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</si>
  <si>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</si>
  <si>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</si>
  <si>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</si>
  <si>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</si>
  <si>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</si>
  <si>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</si>
  <si>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</si>
  <si>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</si>
  <si>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</si>
  <si>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</si>
  <si>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</si>
  <si>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</si>
  <si>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</si>
  <si>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</si>
  <si>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</si>
  <si>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</si>
  <si>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</si>
  <si>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</si>
  <si>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</si>
  <si>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</si>
  <si>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</si>
  <si>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</si>
  <si>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</si>
  <si>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</si>
  <si>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</si>
  <si>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</si>
  <si>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</si>
  <si>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</si>
  <si>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</si>
  <si>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</si>
  <si>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</si>
  <si>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</si>
  <si>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</si>
  <si>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</si>
  <si>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</si>
  <si>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</si>
  <si>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</si>
  <si>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</si>
  <si>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</si>
  <si>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</si>
  <si>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</si>
  <si>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</si>
  <si>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</si>
  <si>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</si>
  <si>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</si>
  <si>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</si>
  <si>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</si>
  <si>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</si>
  <si>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</si>
  <si>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</si>
  <si>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</si>
  <si>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</si>
  <si>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</si>
  <si>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</si>
  <si>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</si>
  <si>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</si>
  <si>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</si>
  <si>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</si>
  <si>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</si>
  <si>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</si>
  <si>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</si>
  <si>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</si>
  <si>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</si>
  <si>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</si>
  <si>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</si>
  <si>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</si>
  <si>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</si>
  <si>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</si>
  <si>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</si>
  <si>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</si>
  <si>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</si>
  <si>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</si>
  <si>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</si>
  <si>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</si>
  <si>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</si>
  <si>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</si>
  <si>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</si>
  <si>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</si>
  <si>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</si>
  <si>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</si>
  <si>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</si>
  <si>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</si>
  <si>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</si>
  <si>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</si>
  <si>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</si>
  <si>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</si>
  <si>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</si>
  <si>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</si>
  <si>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</si>
  <si>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</si>
  <si>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</si>
  <si>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</si>
  <si>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</si>
  <si>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</si>
  <si>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</si>
  <si>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</si>
  <si>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</si>
  <si>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</si>
  <si>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</si>
  <si>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</si>
  <si>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</si>
  <si>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</si>
  <si>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</si>
  <si>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</si>
  <si>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</si>
  <si>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</si>
  <si>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</si>
  <si>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</si>
  <si>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</si>
  <si>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</si>
  <si>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</si>
  <si>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</si>
  <si>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</si>
  <si>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</si>
  <si>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</si>
  <si>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</si>
  <si>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</si>
  <si>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</si>
  <si>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</si>
  <si>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</si>
  <si>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</si>
  <si>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</si>
  <si>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</si>
  <si>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</si>
  <si>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</si>
  <si>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</si>
  <si>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</si>
  <si>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</si>
  <si>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</si>
  <si>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</si>
  <si>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</si>
  <si>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</si>
  <si>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</si>
  <si>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</si>
  <si>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</si>
  <si>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</si>
  <si>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</si>
  <si>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</si>
  <si>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</si>
  <si>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</si>
  <si>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</si>
  <si>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</si>
  <si>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</si>
  <si>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</si>
  <si>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</si>
  <si>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</si>
  <si>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</si>
  <si>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</si>
  <si>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</si>
  <si>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</si>
  <si>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</si>
  <si>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</si>
  <si>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</si>
  <si>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</si>
  <si>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</si>
  <si>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</si>
  <si>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</si>
  <si>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</si>
  <si>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</si>
  <si>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</si>
  <si>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</si>
  <si>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</si>
  <si>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</si>
  <si>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</si>
  <si>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</si>
  <si>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</si>
  <si>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</si>
  <si>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</si>
  <si>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</si>
  <si>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</si>
  <si>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</si>
  <si>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</si>
  <si>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</si>
  <si>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</si>
  <si>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</si>
  <si>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</si>
  <si>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</si>
  <si>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</si>
  <si>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</si>
  <si>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</si>
  <si>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</si>
  <si>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</si>
  <si>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</si>
  <si>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</si>
  <si>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</si>
  <si>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</si>
  <si>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</si>
  <si>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</si>
  <si>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</si>
  <si>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</si>
  <si>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</si>
  <si>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</si>
  <si>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</si>
  <si>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</si>
  <si>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</si>
  <si>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</si>
  <si>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</si>
  <si>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</si>
  <si>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</si>
  <si>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</si>
  <si>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</si>
  <si>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</si>
  <si>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</si>
  <si>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</si>
  <si>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</si>
  <si>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</si>
  <si>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</si>
  <si>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</si>
  <si>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</si>
  <si>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</si>
  <si>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</si>
  <si>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</si>
  <si>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</si>
  <si>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</si>
  <si>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</si>
  <si>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</si>
  <si>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</si>
  <si>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</si>
  <si>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</si>
  <si>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</si>
  <si>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</si>
  <si>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</si>
  <si>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</si>
  <si>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</si>
  <si>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</si>
  <si>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</si>
  <si>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</si>
  <si>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</si>
  <si>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</si>
  <si>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</si>
  <si>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</si>
  <si>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</si>
  <si>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</si>
  <si>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</si>
  <si>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</si>
  <si>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</si>
  <si>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</si>
  <si>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</si>
  <si>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</si>
  <si>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</si>
  <si>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</si>
  <si>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</si>
  <si>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</si>
  <si>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</si>
  <si>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</si>
  <si>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</si>
  <si>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</si>
  <si>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</si>
  <si>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</si>
  <si>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</si>
  <si>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</si>
  <si>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</si>
  <si>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</si>
  <si>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</si>
  <si>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</si>
  <si>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</si>
  <si>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</si>
  <si>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</si>
  <si>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</si>
  <si>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</si>
  <si>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</si>
  <si>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</si>
  <si>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</si>
  <si>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</si>
  <si>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</si>
  <si>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</si>
  <si>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</si>
  <si>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</si>
  <si>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</si>
  <si>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</si>
  <si>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</si>
  <si>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</si>
  <si>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</si>
  <si>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</si>
  <si>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</si>
  <si>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</si>
  <si>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</si>
  <si>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</si>
  <si>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</si>
  <si>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</si>
  <si>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</si>
  <si>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</si>
  <si>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</si>
  <si>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</si>
  <si>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</si>
  <si>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</si>
  <si>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</si>
  <si>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</si>
  <si>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</si>
  <si>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</si>
  <si>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</si>
  <si>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</si>
  <si>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</si>
  <si>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</si>
  <si>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</si>
  <si>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</si>
  <si>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</si>
  <si>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</si>
  <si>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</si>
  <si>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</si>
  <si>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</si>
  <si>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</si>
  <si>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</si>
  <si>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</si>
  <si>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</si>
  <si>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</si>
  <si>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</si>
  <si>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</si>
  <si>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</si>
  <si>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</si>
  <si>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</si>
  <si>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</si>
  <si>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</si>
  <si>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</si>
  <si>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</si>
  <si>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</si>
  <si>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</si>
  <si>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</si>
  <si>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</si>
  <si>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</si>
  <si>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</si>
  <si>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</si>
  <si>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</si>
  <si>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</si>
  <si>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</si>
  <si>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</si>
  <si>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</si>
  <si>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</si>
  <si>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</si>
  <si>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</si>
  <si>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</si>
  <si>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</si>
  <si>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</si>
  <si>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</si>
  <si>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</si>
  <si>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</si>
  <si>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</si>
  <si>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</si>
  <si>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</si>
  <si>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</si>
  <si>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</si>
  <si>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</si>
  <si>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</si>
  <si>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</si>
  <si>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</si>
  <si>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</si>
  <si>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</si>
  <si>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</si>
  <si>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</si>
  <si>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</si>
  <si>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</si>
  <si>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</si>
  <si>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</si>
  <si>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</si>
  <si>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</si>
  <si>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</si>
  <si>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</si>
  <si>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</si>
  <si>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</si>
  <si>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</si>
  <si>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</si>
  <si>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</si>
  <si>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</si>
  <si>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</si>
  <si>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</si>
  <si>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</si>
  <si>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</si>
  <si>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</si>
  <si>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</si>
  <si>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</si>
  <si>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</si>
  <si>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</si>
  <si>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</si>
  <si>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</si>
  <si>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</si>
  <si>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</si>
  <si>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</si>
  <si>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</si>
  <si>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</si>
  <si>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</si>
  <si>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</si>
  <si>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</si>
  <si>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</si>
  <si>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</si>
  <si>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</si>
  <si>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</si>
  <si>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</si>
  <si>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</si>
  <si>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</si>
  <si>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</si>
  <si>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</si>
  <si>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</si>
  <si>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</si>
  <si>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</si>
  <si>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</si>
  <si>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</si>
  <si>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</si>
  <si>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</si>
  <si>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</si>
  <si>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</si>
  <si>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</si>
  <si>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</si>
  <si>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</si>
  <si>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</si>
  <si>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</si>
  <si>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</si>
  <si>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</si>
  <si>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</si>
  <si>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</si>
  <si>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</si>
  <si>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</si>
  <si>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</si>
  <si>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</si>
  <si>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</si>
  <si>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</si>
  <si>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</si>
  <si>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</si>
  <si>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</si>
  <si>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</si>
  <si>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</si>
  <si>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</si>
  <si>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</si>
  <si>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</si>
  <si>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</si>
  <si>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</si>
  <si>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</si>
  <si>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</si>
  <si>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</si>
  <si>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</si>
  <si>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</si>
  <si>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</si>
  <si>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</si>
  <si>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</si>
  <si>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</si>
  <si>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</si>
  <si>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</si>
  <si>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</si>
  <si>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</si>
  <si>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</si>
  <si>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</si>
  <si>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</si>
  <si>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</si>
  <si>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</si>
  <si>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</si>
  <si>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</si>
  <si>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</si>
  <si>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</si>
  <si>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</si>
  <si>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</si>
  <si>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</si>
  <si>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</si>
  <si>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</si>
  <si>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</si>
  <si>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</si>
  <si>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</si>
  <si>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</si>
  <si>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</si>
  <si>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</si>
  <si>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</si>
  <si>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</si>
  <si>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</si>
  <si>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</si>
  <si>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</si>
  <si>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</si>
  <si>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</si>
  <si>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</si>
  <si>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</si>
  <si>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</si>
  <si>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</si>
  <si>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</si>
  <si>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</si>
  <si>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</si>
  <si>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</si>
  <si>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</si>
  <si>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</si>
  <si>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</si>
  <si>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</si>
  <si>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</si>
  <si>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</si>
  <si>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</si>
  <si>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</si>
  <si>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</si>
  <si>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</si>
  <si>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</si>
  <si>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</si>
  <si>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</si>
  <si>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</si>
  <si>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</si>
  <si>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</si>
  <si>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</si>
  <si>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</si>
  <si>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</si>
  <si>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</si>
  <si>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</si>
  <si>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</si>
  <si>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</si>
  <si>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</si>
  <si>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</si>
  <si>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</si>
  <si>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</si>
  <si>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</si>
  <si>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</si>
  <si>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</si>
  <si>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</si>
  <si>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</si>
  <si>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</si>
  <si>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</si>
  <si>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</si>
  <si>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</si>
  <si>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</si>
  <si>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</si>
  <si>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</si>
  <si>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</si>
  <si>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</si>
  <si>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</si>
  <si>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</si>
  <si>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</si>
  <si>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</si>
  <si>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</si>
  <si>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</si>
  <si>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</si>
  <si>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</si>
  <si>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</si>
  <si>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</si>
  <si>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</si>
  <si>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</si>
  <si>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</si>
  <si>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</si>
  <si>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</si>
  <si>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</si>
  <si>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</si>
  <si>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</si>
  <si>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</si>
  <si>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</si>
  <si>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</si>
  <si>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</si>
  <si>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</si>
  <si>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</si>
  <si>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</si>
  <si>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</si>
  <si>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</si>
  <si>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</si>
  <si>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</si>
  <si>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</si>
  <si>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</si>
  <si>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</si>
  <si>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</si>
  <si>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</si>
  <si>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</si>
  <si>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</si>
  <si>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</si>
  <si>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</si>
  <si>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</si>
  <si>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</si>
  <si>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</si>
  <si>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</si>
  <si>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</si>
  <si>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</si>
  <si>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</si>
  <si>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</si>
  <si>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</si>
  <si>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</si>
  <si>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</si>
  <si>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</si>
  <si>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</si>
  <si>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</si>
  <si>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</si>
  <si>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</si>
  <si>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</si>
  <si>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</si>
  <si>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</si>
  <si>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</si>
  <si>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</si>
  <si>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</si>
  <si>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</si>
  <si>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</si>
  <si>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</si>
  <si>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</si>
  <si>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</si>
  <si>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</si>
  <si>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</si>
  <si>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</si>
  <si>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</si>
  <si>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</si>
  <si>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</si>
  <si>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</si>
  <si>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</si>
  <si>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</si>
  <si>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</si>
  <si>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</si>
  <si>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</si>
  <si>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</si>
  <si>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</si>
  <si>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</si>
  <si>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</si>
  <si>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</si>
  <si>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</si>
  <si>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</si>
  <si>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</si>
  <si>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</si>
  <si>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</si>
  <si>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</si>
  <si>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</si>
  <si>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</si>
  <si>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</si>
  <si>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</si>
  <si>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</si>
  <si>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</si>
  <si>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</si>
  <si>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</si>
  <si>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</si>
  <si>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</si>
  <si>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</si>
  <si>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</si>
  <si>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</si>
  <si>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</si>
  <si>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</si>
  <si>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</si>
  <si>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</si>
  <si>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</si>
  <si>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</si>
  <si>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</si>
  <si>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</si>
  <si>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</si>
  <si>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</si>
  <si>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</si>
  <si>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</si>
  <si>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</si>
  <si>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</si>
  <si>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</si>
  <si>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</si>
  <si>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</si>
  <si>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</si>
  <si>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</si>
  <si>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</si>
  <si>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</si>
  <si>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</si>
  <si>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</si>
  <si>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</si>
  <si>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</si>
  <si>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</si>
  <si>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</si>
  <si>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</si>
  <si>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</si>
  <si>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</si>
  <si>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</si>
  <si>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</si>
  <si>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</si>
  <si>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</si>
  <si>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</si>
  <si>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</si>
  <si>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</si>
  <si>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</si>
  <si>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</si>
  <si>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</si>
  <si>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</si>
  <si>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</si>
  <si>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</si>
  <si>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</si>
  <si>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</si>
  <si>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</si>
  <si>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</si>
  <si>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</si>
  <si>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</si>
  <si>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</si>
  <si>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</si>
  <si>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</si>
  <si>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</si>
  <si>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</si>
  <si>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</si>
  <si>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</si>
  <si>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</si>
  <si>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</si>
  <si>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</si>
  <si>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</si>
  <si>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</si>
  <si>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</si>
  <si>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</si>
  <si>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</si>
  <si>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</si>
  <si>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</si>
  <si>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</si>
  <si>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</si>
  <si>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</si>
  <si>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</si>
  <si>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</si>
  <si>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</si>
  <si>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</si>
  <si>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</si>
  <si>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</si>
  <si>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</si>
  <si>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</si>
  <si>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</si>
  <si>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</si>
  <si>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</si>
  <si>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</si>
  <si>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</si>
  <si>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</si>
  <si>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</si>
  <si>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</si>
  <si>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</si>
  <si>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</si>
  <si>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</si>
  <si>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</si>
  <si>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</si>
  <si>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</si>
  <si>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</si>
  <si>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</si>
  <si>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</si>
  <si>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</si>
  <si>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</si>
  <si>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</si>
  <si>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</si>
  <si>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</si>
  <si>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</si>
  <si>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</si>
  <si>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</si>
  <si>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</si>
  <si>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</si>
  <si>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</si>
  <si>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</si>
  <si>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</si>
  <si>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</si>
  <si>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</si>
  <si>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</si>
  <si>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</si>
  <si>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</si>
  <si>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</si>
  <si>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</si>
  <si>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</si>
  <si>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</si>
  <si>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</si>
  <si>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</si>
  <si>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</si>
  <si>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</si>
  <si>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</si>
  <si>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</si>
  <si>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</si>
  <si>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</si>
  <si>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</si>
  <si>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</si>
  <si>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</si>
  <si>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</si>
  <si>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</si>
  <si>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</si>
  <si>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</si>
  <si>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</si>
  <si>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</si>
  <si>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</si>
  <si>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</si>
  <si>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</si>
  <si>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</si>
  <si>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</si>
  <si>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</si>
  <si>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</si>
  <si>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</si>
  <si>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</si>
  <si>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</si>
  <si>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</si>
  <si>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</si>
  <si>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</si>
  <si>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</si>
  <si>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</si>
  <si>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</si>
  <si>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</si>
  <si>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</si>
  <si>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</si>
  <si>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</si>
  <si>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</si>
  <si>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</si>
  <si>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</si>
  <si>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</si>
  <si>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</si>
  <si>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</si>
  <si>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</si>
  <si>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</si>
  <si>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</si>
  <si>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</si>
  <si>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</si>
  <si>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</si>
  <si>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</si>
  <si>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</si>
  <si>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</si>
  <si>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</si>
  <si>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</si>
  <si>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</si>
  <si>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</si>
  <si>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</si>
  <si>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</si>
  <si>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</si>
  <si>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</si>
  <si>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</si>
  <si>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</si>
  <si>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</si>
  <si>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</si>
  <si>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</si>
  <si>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</si>
  <si>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</si>
  <si>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</si>
  <si>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</si>
  <si>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</si>
  <si>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</si>
  <si>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</si>
  <si>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</si>
  <si>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</si>
  <si>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</si>
  <si>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</si>
  <si>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</si>
  <si>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</si>
  <si>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</si>
  <si>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</si>
  <si>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</si>
  <si>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</si>
  <si>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</si>
  <si>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</si>
  <si>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</si>
  <si>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</si>
  <si>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</si>
  <si>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</si>
  <si>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</si>
  <si>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</si>
  <si>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</si>
  <si>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</si>
  <si>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</si>
  <si>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</si>
  <si>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</si>
  <si>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</si>
  <si>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</si>
  <si>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</si>
  <si>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</si>
  <si>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</si>
  <si>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</si>
  <si>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</si>
  <si>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</si>
  <si>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</si>
  <si>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</si>
  <si>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</si>
  <si>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</si>
  <si>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</si>
  <si>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</si>
  <si>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</si>
  <si>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</si>
  <si>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</si>
  <si>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</si>
  <si>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</si>
  <si>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</si>
  <si>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</si>
  <si>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</si>
  <si>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</si>
  <si>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</si>
  <si>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</si>
  <si>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</si>
  <si>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</si>
  <si>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</si>
  <si>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</si>
  <si>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</si>
  <si>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</si>
  <si>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</si>
  <si>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</si>
  <si>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</si>
  <si>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</si>
  <si>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</si>
  <si>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</si>
  <si>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</si>
  <si>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</si>
  <si>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</si>
  <si>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</si>
  <si>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</si>
  <si>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</si>
  <si>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</si>
  <si>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</si>
  <si>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</si>
  <si>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</si>
  <si>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</si>
  <si>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</si>
  <si>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</si>
  <si>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</si>
  <si>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</si>
  <si>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</si>
  <si>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</si>
  <si>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</si>
  <si>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</si>
  <si>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</si>
  <si>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</si>
  <si>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</si>
  <si>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</si>
  <si>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</si>
  <si>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</si>
  <si>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</si>
  <si>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</si>
  <si>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</si>
  <si>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</si>
  <si>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</si>
  <si>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</si>
  <si>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</si>
  <si>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</si>
  <si>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</si>
  <si>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</si>
  <si>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</si>
  <si>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</si>
  <si>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</si>
  <si>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</si>
  <si>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</si>
  <si>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</si>
  <si>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</si>
  <si>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</si>
  <si>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</si>
  <si>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</si>
  <si>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</si>
  <si>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</si>
  <si>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</si>
  <si>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</si>
  <si>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</si>
  <si>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</si>
  <si>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</si>
  <si>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</si>
  <si>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</si>
  <si>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</si>
  <si>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</si>
  <si>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</si>
  <si>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</si>
  <si>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</si>
  <si>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</si>
  <si>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</si>
  <si>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</si>
  <si>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</si>
  <si>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</si>
  <si>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</si>
  <si>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</si>
  <si>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</si>
  <si>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</si>
  <si>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</si>
  <si>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</si>
  <si>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</si>
  <si>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</si>
  <si>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</si>
  <si>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</si>
  <si>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</si>
  <si>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</si>
  <si>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</si>
  <si>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</si>
  <si>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</si>
  <si>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</si>
  <si>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</si>
  <si>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</si>
  <si>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</si>
  <si>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</si>
  <si>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</si>
  <si>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</si>
  <si>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</si>
  <si>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</si>
  <si>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</si>
  <si>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</si>
  <si>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</si>
  <si>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</si>
  <si>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</si>
  <si>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</si>
  <si>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</si>
  <si>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</si>
  <si>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</si>
  <si>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</si>
  <si>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</si>
  <si>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</si>
  <si>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</si>
  <si>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</si>
  <si>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</si>
  <si>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</si>
  <si>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</si>
  <si>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</si>
  <si>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</si>
  <si>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</si>
  <si>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</si>
  <si>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</si>
  <si>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</si>
  <si>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</si>
  <si>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</si>
  <si>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</si>
  <si>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</si>
  <si>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</si>
  <si>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</si>
  <si>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</si>
  <si>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</si>
  <si>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</si>
  <si>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</si>
  <si>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</si>
  <si>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</si>
  <si>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</si>
  <si>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</si>
  <si>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</si>
  <si>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</si>
  <si>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</si>
  <si>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</si>
  <si>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</si>
  <si>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</si>
  <si>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</si>
  <si>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</si>
  <si>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</si>
  <si>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</si>
  <si>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</si>
  <si>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</si>
  <si>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</si>
  <si>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</si>
  <si>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</si>
  <si>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</si>
  <si>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</si>
  <si>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</si>
  <si>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</si>
  <si>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</si>
  <si>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</si>
  <si>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</si>
  <si>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</si>
  <si>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</si>
  <si>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</si>
  <si>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</si>
  <si>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</si>
  <si>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</si>
  <si>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</si>
  <si>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</si>
  <si>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</si>
  <si>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</si>
  <si>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</si>
  <si>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</si>
  <si>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</si>
  <si>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</si>
  <si>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</si>
  <si>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</si>
  <si>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</si>
  <si>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</si>
  <si>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</si>
  <si>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</si>
  <si>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</si>
  <si>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</si>
  <si>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</si>
  <si>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</si>
  <si>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</si>
  <si>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</si>
  <si>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</si>
  <si>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</si>
  <si>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</si>
  <si>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</si>
  <si>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</si>
  <si>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</si>
  <si>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</si>
  <si>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</si>
  <si>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</si>
  <si>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</si>
  <si>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</si>
  <si>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</si>
  <si>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</si>
  <si>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</si>
  <si>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</si>
  <si>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</si>
  <si>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</si>
  <si>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</si>
  <si>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</si>
  <si>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</si>
  <si>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</si>
  <si>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</si>
  <si>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</si>
  <si>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</si>
  <si>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</si>
  <si>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</si>
  <si>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</si>
  <si>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</si>
  <si>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</si>
  <si>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</si>
  <si>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</si>
  <si>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</si>
  <si>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</si>
  <si>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</si>
  <si>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</si>
  <si>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</si>
  <si>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</si>
  <si>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</si>
  <si>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</si>
  <si>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</si>
  <si>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</si>
  <si>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</si>
  <si>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</si>
  <si>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</si>
  <si>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</si>
  <si>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</si>
  <si>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</si>
  <si>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</si>
  <si>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</si>
  <si>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</si>
  <si>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</si>
  <si>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</si>
  <si>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</si>
  <si>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</si>
  <si>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</si>
  <si>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</si>
  <si>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</si>
  <si>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</si>
  <si>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</si>
  <si>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</si>
  <si>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</si>
  <si>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</si>
  <si>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</si>
  <si>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</si>
  <si>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</si>
  <si>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</si>
  <si>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</si>
  <si>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</si>
  <si>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</si>
  <si>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</si>
  <si>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</si>
  <si>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</si>
  <si>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</si>
  <si>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</si>
  <si>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</si>
  <si>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</si>
  <si>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</si>
  <si>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</si>
  <si>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</si>
  <si>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</si>
  <si>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</si>
  <si>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</si>
  <si>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</si>
  <si>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</si>
  <si>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</si>
  <si>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</si>
  <si>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</si>
  <si>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</si>
  <si>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</si>
  <si>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</si>
  <si>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</si>
  <si>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</si>
  <si>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</si>
  <si>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</si>
  <si>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</si>
  <si>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</si>
  <si>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</si>
  <si>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</si>
  <si>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</si>
  <si>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</si>
  <si>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</si>
  <si>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</si>
  <si>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</si>
  <si>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</si>
  <si>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</si>
  <si>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</si>
  <si>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</si>
  <si>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</si>
  <si>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</si>
  <si>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</si>
  <si>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</si>
  <si>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</si>
  <si>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</si>
  <si>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</si>
  <si>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</si>
  <si>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</si>
  <si>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</si>
  <si>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</si>
  <si>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</si>
  <si>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</si>
  <si>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</si>
  <si>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</si>
  <si>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</si>
  <si>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</si>
  <si>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</si>
  <si>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</si>
  <si>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</si>
  <si>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</si>
  <si>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</si>
  <si>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</si>
  <si>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</si>
  <si>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</si>
  <si>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</si>
  <si>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</si>
  <si>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</si>
  <si>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</si>
  <si>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</si>
  <si>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</si>
  <si>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</si>
  <si>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</si>
  <si>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</si>
  <si>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</si>
  <si>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</si>
  <si>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</si>
  <si>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</si>
  <si>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</si>
  <si>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</si>
  <si>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</si>
  <si>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</si>
  <si>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</si>
  <si>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</si>
  <si>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</si>
  <si>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</si>
  <si>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</si>
  <si>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</si>
  <si>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</si>
  <si>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</si>
  <si>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</si>
  <si>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</si>
  <si>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</si>
  <si>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</si>
  <si>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</si>
  <si>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</si>
  <si>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</si>
  <si>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</si>
  <si>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</si>
  <si>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</si>
  <si>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</si>
  <si>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</si>
  <si>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</si>
  <si>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</si>
  <si>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</si>
  <si>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</si>
  <si>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</si>
  <si>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</si>
  <si>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</si>
  <si>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</si>
  <si>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</si>
  <si>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</si>
  <si>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</si>
  <si>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</si>
  <si>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</si>
  <si>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</si>
  <si>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</si>
  <si>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</si>
  <si>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</si>
  <si>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</si>
  <si>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</si>
  <si>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</si>
  <si>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</si>
  <si>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</si>
  <si>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</si>
  <si>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</si>
  <si>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</si>
  <si>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</si>
  <si>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</si>
  <si>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</si>
  <si>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</si>
  <si>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</si>
  <si>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</si>
  <si>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</si>
  <si>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</si>
  <si>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</si>
  <si>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</si>
  <si>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</si>
  <si>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</si>
  <si>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</si>
  <si>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</si>
  <si>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</si>
  <si>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</si>
  <si>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</si>
  <si>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</si>
  <si>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</si>
  <si>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</si>
  <si>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</si>
  <si>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</si>
  <si>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</si>
  <si>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</si>
  <si>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</si>
  <si>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</si>
  <si>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</si>
  <si>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</si>
  <si>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</si>
  <si>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</si>
  <si>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</si>
  <si>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</si>
  <si>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</si>
  <si>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</si>
  <si>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</si>
  <si>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</si>
  <si>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</si>
  <si>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</si>
  <si>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</si>
  <si>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</si>
  <si>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</si>
  <si>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</si>
  <si>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</si>
  <si>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</si>
  <si>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</si>
  <si>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</si>
  <si>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</si>
  <si>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</si>
  <si>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</si>
  <si>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</si>
  <si>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</si>
  <si>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</si>
  <si>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</si>
  <si>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</si>
  <si>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</si>
  <si>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</si>
  <si>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</si>
  <si>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</si>
  <si>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</si>
  <si>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</si>
  <si>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</si>
  <si>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</si>
  <si>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</si>
  <si>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</si>
  <si>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</si>
  <si>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</si>
  <si>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</si>
  <si>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</si>
  <si>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</si>
  <si>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</si>
  <si>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</si>
  <si>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</si>
  <si>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</si>
  <si>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</si>
  <si>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</si>
  <si>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</si>
  <si>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</si>
  <si>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</si>
  <si>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</si>
  <si>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</si>
  <si>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</si>
  <si>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</si>
  <si>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</si>
  <si>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</si>
  <si>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</si>
  <si>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</si>
  <si>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</si>
  <si>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</si>
  <si>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</si>
  <si>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</si>
  <si>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</si>
  <si>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</si>
  <si>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</si>
  <si>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</si>
  <si>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</si>
  <si>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</si>
  <si>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</si>
  <si>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</si>
  <si>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</si>
  <si>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</si>
  <si>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</si>
  <si>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</si>
  <si>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</si>
  <si>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</si>
  <si>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</si>
  <si>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</si>
  <si>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</si>
  <si>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</si>
  <si>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</si>
  <si>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</si>
  <si>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</si>
  <si>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</si>
  <si>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</si>
  <si>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</si>
  <si>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</si>
  <si>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</si>
  <si>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</si>
  <si>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</si>
  <si>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</si>
  <si>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</si>
  <si>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</si>
  <si>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</si>
  <si>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</si>
  <si>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</si>
  <si>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</si>
  <si>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</si>
  <si>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</si>
  <si>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</si>
  <si>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</si>
  <si>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</si>
  <si>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</si>
  <si>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</si>
  <si>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</si>
  <si>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</si>
  <si>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</si>
  <si>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</si>
  <si>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</si>
  <si>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</si>
  <si>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</si>
  <si>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</si>
  <si>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</si>
  <si>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</si>
  <si>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</si>
  <si>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</si>
  <si>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</si>
  <si>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</si>
  <si>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</si>
  <si>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</si>
  <si>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</si>
  <si>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</si>
  <si>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</si>
  <si>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</si>
  <si>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</si>
  <si>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</si>
  <si>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</si>
  <si>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</si>
  <si>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</si>
  <si>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</si>
  <si>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</si>
  <si>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</si>
  <si>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</si>
  <si>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</si>
  <si>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</si>
  <si>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</si>
  <si>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</si>
  <si>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</si>
  <si>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</si>
  <si>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</si>
  <si>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</si>
  <si>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</si>
  <si>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</si>
  <si>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</si>
  <si>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</si>
  <si>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</si>
  <si>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</si>
  <si>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</si>
  <si>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</si>
  <si>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</si>
  <si>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</si>
  <si>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</si>
  <si>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</si>
  <si>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</si>
  <si>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</si>
  <si>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</si>
  <si>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</si>
  <si>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</si>
  <si>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</si>
  <si>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</si>
  <si>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</si>
  <si>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</si>
  <si>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</si>
  <si>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</si>
  <si>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</si>
  <si>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</si>
  <si>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</si>
  <si>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</si>
  <si>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</si>
  <si>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</si>
  <si>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</si>
  <si>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</si>
  <si>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</si>
  <si>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</si>
  <si>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</si>
  <si>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</si>
  <si>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</si>
  <si>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</si>
  <si>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</si>
  <si>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</si>
  <si>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</si>
  <si>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</si>
  <si>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</si>
  <si>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</si>
  <si>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</si>
  <si>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</si>
  <si>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</si>
  <si>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</si>
  <si>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</si>
  <si>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</si>
  <si>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</si>
  <si>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</si>
  <si>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</si>
  <si>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</si>
  <si>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</si>
  <si>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</si>
  <si>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</si>
  <si>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</si>
  <si>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</si>
  <si>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</si>
  <si>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</si>
  <si>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</si>
  <si>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</si>
  <si>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</si>
  <si>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</si>
  <si>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</si>
  <si>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</si>
  <si>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</si>
  <si>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</si>
  <si>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</si>
  <si>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</si>
  <si>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</si>
  <si>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</si>
  <si>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</si>
  <si>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</si>
  <si>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</si>
  <si>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</si>
  <si>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</si>
  <si>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</si>
  <si>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</si>
  <si>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</si>
  <si>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</si>
  <si>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</si>
  <si>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</si>
  <si>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</si>
  <si>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</si>
  <si>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</si>
  <si>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</si>
  <si>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</si>
  <si>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</si>
  <si>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</si>
  <si>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</si>
  <si>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</si>
  <si>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</si>
  <si>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</si>
  <si>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</si>
  <si>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</si>
  <si>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</si>
  <si>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</si>
  <si>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</si>
  <si>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</si>
  <si>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</si>
  <si>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</si>
  <si>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</si>
  <si>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</si>
  <si>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</si>
  <si>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</si>
  <si>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</si>
  <si>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</si>
  <si>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</si>
  <si>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</si>
  <si>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</si>
  <si>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</si>
  <si>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</si>
  <si>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</si>
  <si>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</si>
  <si>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</si>
  <si>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</si>
  <si>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</si>
  <si>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</si>
  <si>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</si>
  <si>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</si>
  <si>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</si>
  <si>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</si>
  <si>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</si>
  <si>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</si>
  <si>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</si>
  <si>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</si>
  <si>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</si>
  <si>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</si>
  <si>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</si>
  <si>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</si>
  <si>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</si>
  <si>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</si>
  <si>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</si>
  <si>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</si>
  <si>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</si>
  <si>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</si>
  <si>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</si>
  <si>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</si>
  <si>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</si>
  <si>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</si>
  <si>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</si>
  <si>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</si>
  <si>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</si>
  <si>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</si>
  <si>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</si>
  <si>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</si>
  <si>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</si>
  <si>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</si>
  <si>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</si>
  <si>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</si>
  <si>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</si>
  <si>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</si>
  <si>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</si>
  <si>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</si>
  <si>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</si>
  <si>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</si>
  <si>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</si>
  <si>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</si>
  <si>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</si>
  <si>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</si>
  <si>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</si>
  <si>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</si>
  <si>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</si>
  <si>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</si>
  <si>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</si>
  <si>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</si>
  <si>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</si>
  <si>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</si>
  <si>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</si>
  <si>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</si>
  <si>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</si>
  <si>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</si>
  <si>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</si>
  <si>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</si>
  <si>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</si>
  <si>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</si>
  <si>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</si>
  <si>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</si>
  <si>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</si>
  <si>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</si>
  <si>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</si>
  <si>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</si>
  <si>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</si>
  <si>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</si>
  <si>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</si>
  <si>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</si>
  <si>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</si>
  <si>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</si>
  <si>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</si>
  <si>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</si>
  <si>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</si>
  <si>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</si>
  <si>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</si>
  <si>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</si>
  <si>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</si>
  <si>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</si>
  <si>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</si>
  <si>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</si>
  <si>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</si>
  <si>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</si>
  <si>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</si>
  <si>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</si>
  <si>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</si>
  <si>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</si>
  <si>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</si>
  <si>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</si>
  <si>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</si>
  <si>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</si>
  <si>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</si>
  <si>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</si>
  <si>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</si>
  <si>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</si>
  <si>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</si>
  <si>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</si>
  <si>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</si>
  <si>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</si>
  <si>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</si>
  <si>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</si>
  <si>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</si>
  <si>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</si>
  <si>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</si>
  <si>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</si>
  <si>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</si>
  <si>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</si>
  <si>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</si>
  <si>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</si>
  <si>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</si>
  <si>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</si>
  <si>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</si>
  <si>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</si>
  <si>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</si>
  <si>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</si>
  <si>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</si>
  <si>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</si>
  <si>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</si>
  <si>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</si>
  <si>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</si>
  <si>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</si>
  <si>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</si>
  <si>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</si>
  <si>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</si>
  <si>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</si>
  <si>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</si>
  <si>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</si>
  <si>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</si>
  <si>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</si>
  <si>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</si>
  <si>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</si>
  <si>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</si>
  <si>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</si>
  <si>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</si>
  <si>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</si>
  <si>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</si>
  <si>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</si>
  <si>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</si>
  <si>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</si>
  <si>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</si>
  <si>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</si>
  <si>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</si>
  <si>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</si>
  <si>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</si>
  <si>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</si>
  <si>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</si>
  <si>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</si>
  <si>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</si>
  <si>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</si>
  <si>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</si>
  <si>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</si>
  <si>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</si>
  <si>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</si>
  <si>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</si>
  <si>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</si>
  <si>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</si>
  <si>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</si>
  <si>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</si>
  <si>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</si>
  <si>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</si>
  <si>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</si>
  <si>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</si>
  <si>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</si>
  <si>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</si>
  <si>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</si>
  <si>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</si>
  <si>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</si>
  <si>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</si>
  <si>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</si>
  <si>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</si>
  <si>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</si>
  <si>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</si>
  <si>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</si>
  <si>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</si>
  <si>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</si>
  <si>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</si>
  <si>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</si>
  <si>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</si>
  <si>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</si>
  <si>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</si>
  <si>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</si>
  <si>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</si>
  <si>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</si>
  <si>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</si>
  <si>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</si>
  <si>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</si>
  <si>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</si>
  <si>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</si>
  <si>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</si>
  <si>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</si>
  <si>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</si>
  <si>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</si>
  <si>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</si>
  <si>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</si>
  <si>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</si>
  <si>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</si>
  <si>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</si>
  <si>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</si>
  <si>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</si>
  <si>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</si>
  <si>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</si>
  <si>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</si>
  <si>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</si>
  <si>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</si>
  <si>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</si>
  <si>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</si>
  <si>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</si>
  <si>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</si>
  <si>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</si>
  <si>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</si>
  <si>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</si>
  <si>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</si>
  <si>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</si>
  <si>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</si>
  <si>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</si>
  <si>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</si>
  <si>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</si>
  <si>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</si>
  <si>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</si>
  <si>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</si>
  <si>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</si>
  <si>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</si>
  <si>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</si>
  <si>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</si>
  <si>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</si>
  <si>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</si>
  <si>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</si>
  <si>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</si>
  <si>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</si>
  <si>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</si>
  <si>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</si>
  <si>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</si>
  <si>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</si>
  <si>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</si>
  <si>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</si>
  <si>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</si>
  <si>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</si>
  <si>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</si>
  <si>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</si>
  <si>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</si>
  <si>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</si>
  <si>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</si>
  <si>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</si>
  <si>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</si>
  <si>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</si>
  <si>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</si>
  <si>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</si>
  <si>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</si>
  <si>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</si>
  <si>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</si>
  <si>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</si>
  <si>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</si>
  <si>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</si>
  <si>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</si>
  <si>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</si>
  <si>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</si>
  <si>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</si>
  <si>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</si>
  <si>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</si>
  <si>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</si>
  <si>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</si>
  <si>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</si>
  <si>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</si>
  <si>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</si>
  <si>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</si>
  <si>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</si>
  <si>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</si>
  <si>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</si>
  <si>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</si>
  <si>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</si>
  <si>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</si>
  <si>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</si>
  <si>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</si>
  <si>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</si>
  <si>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</si>
  <si>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</si>
  <si>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</si>
  <si>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</si>
  <si>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</si>
  <si>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</si>
  <si>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</si>
  <si>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</si>
  <si>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</si>
  <si>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</si>
  <si>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</si>
  <si>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</si>
  <si>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</si>
  <si>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</si>
  <si>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</si>
  <si>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</si>
  <si>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</si>
  <si>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</si>
  <si>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</si>
  <si>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</si>
  <si>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</si>
  <si>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</si>
  <si>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</si>
  <si>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</si>
  <si>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</si>
  <si>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</si>
  <si>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</si>
  <si>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</si>
  <si>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</si>
  <si>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</si>
  <si>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</si>
  <si>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</si>
  <si>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</si>
  <si>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</si>
  <si>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</si>
  <si>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</si>
  <si>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</si>
  <si>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</si>
  <si>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</si>
  <si>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</si>
  <si>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</si>
  <si>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</si>
  <si>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</si>
  <si>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</si>
  <si>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</si>
  <si>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</si>
  <si>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</si>
  <si>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</si>
  <si>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</si>
  <si>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</si>
  <si>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</si>
  <si>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</si>
  <si>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</si>
  <si>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</si>
  <si>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</si>
  <si>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</si>
  <si>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</si>
  <si>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</si>
  <si>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</si>
  <si>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</si>
  <si>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</si>
  <si>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</si>
  <si>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</si>
  <si>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</si>
  <si>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</si>
  <si>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</si>
  <si>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</si>
  <si>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</si>
  <si>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</si>
  <si>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</si>
  <si>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</si>
  <si>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</si>
  <si>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</si>
  <si>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</si>
  <si>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</si>
  <si>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</si>
  <si>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</si>
  <si>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</si>
  <si>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</si>
  <si>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</si>
  <si>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</si>
  <si>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</si>
  <si>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</si>
  <si>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</si>
  <si>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</si>
  <si>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</si>
  <si>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</si>
  <si>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</si>
  <si>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</si>
  <si>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</si>
  <si>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</si>
  <si>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</si>
  <si>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</si>
  <si>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</si>
  <si>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</si>
  <si>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</si>
  <si>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</si>
  <si>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</si>
  <si>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</si>
  <si>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</si>
  <si>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</si>
  <si>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</si>
  <si>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</si>
  <si>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</si>
  <si>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</si>
  <si>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</si>
  <si>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</si>
  <si>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</si>
  <si>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</si>
  <si>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</si>
  <si>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</si>
  <si>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</si>
  <si>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</si>
  <si>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</si>
  <si>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</si>
  <si>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</si>
  <si>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</si>
  <si>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</si>
  <si>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</si>
  <si>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</si>
  <si>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</si>
  <si>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</si>
  <si>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</si>
  <si>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</si>
  <si>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</si>
  <si>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</si>
  <si>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</si>
  <si>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</si>
  <si>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</si>
  <si>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</si>
  <si>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</si>
  <si>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</si>
  <si>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</si>
  <si>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</si>
  <si>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</si>
  <si>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</si>
  <si>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</si>
  <si>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</si>
  <si>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</si>
  <si>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</si>
  <si>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</si>
  <si>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</si>
  <si>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</si>
  <si>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</si>
  <si>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</si>
  <si>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</si>
  <si>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</si>
  <si>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</si>
  <si>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</si>
  <si>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</si>
  <si>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</si>
  <si>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</si>
  <si>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</si>
  <si>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</si>
  <si>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</si>
  <si>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</si>
  <si>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</si>
  <si>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</si>
  <si>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</si>
  <si>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</si>
  <si>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</si>
  <si>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</si>
  <si>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</si>
  <si>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</si>
  <si>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</si>
  <si>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</si>
  <si>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</si>
  <si>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</si>
  <si>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</si>
  <si>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</si>
  <si>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</si>
  <si>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</si>
  <si>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</si>
  <si>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</si>
  <si>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</si>
  <si>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</si>
  <si>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</si>
  <si>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</si>
  <si>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</si>
  <si>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</si>
  <si>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</si>
  <si>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</si>
  <si>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</si>
  <si>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</si>
  <si>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</si>
  <si>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</si>
  <si>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</si>
  <si>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</si>
  <si>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</si>
  <si>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</si>
  <si>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</si>
  <si>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</si>
  <si>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</si>
  <si>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</si>
  <si>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</si>
  <si>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</si>
  <si>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</si>
  <si>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</si>
  <si>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</si>
  <si>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</si>
  <si>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</si>
  <si>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</si>
  <si>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</si>
  <si>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</si>
  <si>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</si>
  <si>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</si>
  <si>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</si>
  <si>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</si>
  <si>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</si>
  <si>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</si>
  <si>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</si>
  <si>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</si>
  <si>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</si>
  <si>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</si>
  <si>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</si>
  <si>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</si>
  <si>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</si>
  <si>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</si>
  <si>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</si>
  <si>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</si>
  <si>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</si>
  <si>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</si>
  <si>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</si>
  <si>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</si>
  <si>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</si>
  <si>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</si>
  <si>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</si>
  <si>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</si>
  <si>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</si>
  <si>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</si>
  <si>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</si>
  <si>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</si>
  <si>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</si>
  <si>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</si>
  <si>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</si>
  <si>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</si>
  <si>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</si>
  <si>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</si>
  <si>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</si>
  <si>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</si>
  <si>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</si>
  <si>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</si>
  <si>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</si>
  <si>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</si>
  <si>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</si>
  <si>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</si>
  <si>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</si>
  <si>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</si>
  <si>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</si>
  <si>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</si>
  <si>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</si>
  <si>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</si>
  <si>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</si>
  <si>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</si>
  <si>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</si>
  <si>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</si>
  <si>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</si>
  <si>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</si>
  <si>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</si>
  <si>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</si>
  <si>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</si>
  <si>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</si>
  <si>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</si>
  <si>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</si>
  <si>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</si>
  <si>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</si>
  <si>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</si>
  <si>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</si>
  <si>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</si>
  <si>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</si>
  <si>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</si>
  <si>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</si>
  <si>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</si>
  <si>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</si>
  <si>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</si>
  <si>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</si>
  <si>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</si>
  <si>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</si>
  <si>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</si>
  <si>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</si>
  <si>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</si>
  <si>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</si>
  <si>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</si>
  <si>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</si>
  <si>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</si>
  <si>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</si>
  <si>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</si>
  <si>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</si>
  <si>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</si>
  <si>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</si>
  <si>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</si>
  <si>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</si>
  <si>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</si>
  <si>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</si>
  <si>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</si>
  <si>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</si>
  <si>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</si>
  <si>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</si>
  <si>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</si>
  <si>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</si>
  <si>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</si>
  <si>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</si>
  <si>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</si>
  <si>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</si>
  <si>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</si>
  <si>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</si>
  <si>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</si>
  <si>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</si>
  <si>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</si>
  <si>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</si>
  <si>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</si>
  <si>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</si>
  <si>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</si>
  <si>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</si>
  <si>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</si>
  <si>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</si>
  <si>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</si>
  <si>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</si>
  <si>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</si>
  <si>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</si>
  <si>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</si>
  <si>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</si>
  <si>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</si>
  <si>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</si>
  <si>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</si>
  <si>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</si>
  <si>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</si>
  <si>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</si>
  <si>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</si>
  <si>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</si>
  <si>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</si>
  <si>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</si>
  <si>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</si>
  <si>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</si>
  <si>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</si>
  <si>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</si>
  <si>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</si>
  <si>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</si>
  <si>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</si>
  <si>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</si>
  <si>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</si>
  <si>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</si>
  <si>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</si>
  <si>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</si>
  <si>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</si>
  <si>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</si>
  <si>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</si>
  <si>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</si>
  <si>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</si>
  <si>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</si>
  <si>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</si>
  <si>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</si>
  <si>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</si>
  <si>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</si>
  <si>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</si>
  <si>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</si>
  <si>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</si>
  <si>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</si>
  <si>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</si>
  <si>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</si>
  <si>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</si>
  <si>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</si>
  <si>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</si>
  <si>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</si>
  <si>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</si>
  <si>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</si>
  <si>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</si>
  <si>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</si>
  <si>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</si>
  <si>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</si>
  <si>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</si>
  <si>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</si>
  <si>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</si>
  <si>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</si>
  <si>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</si>
  <si>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</si>
  <si>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</si>
  <si>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</si>
  <si>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</si>
  <si>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</si>
  <si>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</si>
  <si>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</si>
  <si>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</si>
  <si>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</si>
  <si>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</si>
  <si>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</si>
  <si>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</si>
  <si>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</si>
  <si>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</si>
  <si>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</si>
  <si>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</si>
  <si>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</si>
  <si>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</si>
  <si>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</si>
  <si>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</si>
  <si>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</si>
  <si>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</si>
  <si>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</si>
  <si>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</si>
  <si>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</si>
  <si>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</si>
  <si>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</si>
  <si>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</si>
  <si>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</si>
  <si>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</si>
  <si>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</si>
  <si>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</si>
  <si>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</si>
  <si>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</si>
  <si>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</si>
  <si>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</si>
  <si>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</si>
  <si>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</si>
  <si>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</si>
  <si>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</si>
  <si>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</si>
  <si>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</si>
  <si>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</si>
  <si>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</si>
  <si>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</si>
  <si>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</si>
  <si>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</si>
  <si>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</si>
  <si>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</si>
  <si>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</si>
  <si>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</si>
  <si>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</si>
  <si>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</si>
  <si>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</si>
  <si>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</si>
  <si>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</si>
  <si>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</si>
  <si>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</si>
  <si>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</si>
  <si>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</si>
  <si>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</si>
  <si>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</si>
  <si>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</si>
  <si>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</si>
  <si>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</si>
  <si>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</si>
  <si>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</si>
  <si>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</si>
  <si>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</si>
  <si>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</si>
  <si>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</si>
  <si>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</si>
  <si>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</si>
  <si>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</si>
  <si>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</si>
  <si>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</si>
  <si>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</si>
  <si>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</si>
  <si>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</si>
  <si>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</si>
  <si>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</si>
  <si>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</si>
  <si>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</si>
  <si>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</si>
  <si>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</si>
  <si>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</si>
  <si>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</si>
  <si>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</si>
  <si>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</si>
  <si>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</si>
  <si>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</si>
  <si>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</si>
  <si>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</si>
  <si>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</si>
  <si>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</si>
  <si>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</si>
  <si>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</si>
  <si>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</si>
  <si>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</si>
  <si>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</si>
  <si>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</si>
  <si>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</si>
  <si>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</si>
  <si>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</si>
  <si>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</si>
  <si>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</si>
  <si>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</si>
  <si>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</si>
  <si>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</si>
  <si>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</si>
  <si>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</si>
  <si>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</si>
  <si>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</si>
  <si>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</si>
  <si>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</si>
  <si>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</si>
  <si>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</si>
  <si>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</si>
  <si>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</si>
  <si>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</si>
  <si>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</si>
  <si>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</si>
  <si>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</si>
  <si>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</si>
  <si>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</si>
  <si>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</si>
  <si>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</si>
  <si>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</si>
  <si>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</si>
  <si>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</si>
  <si>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</si>
  <si>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</si>
  <si>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</si>
  <si>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</si>
  <si>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</si>
  <si>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</si>
  <si>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</si>
  <si>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</si>
  <si>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</si>
  <si>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</si>
  <si>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</si>
  <si>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</si>
  <si>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</si>
  <si>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</si>
  <si>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</si>
  <si>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</si>
  <si>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</si>
  <si>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</si>
  <si>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</si>
  <si>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</si>
  <si>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</si>
  <si>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</si>
  <si>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</si>
  <si>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</si>
  <si>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</si>
  <si>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</si>
  <si>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</si>
  <si>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</si>
  <si>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</si>
  <si>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</si>
  <si>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</si>
  <si>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</si>
  <si>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</si>
  <si>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</si>
  <si>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</si>
  <si>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</si>
  <si>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</si>
  <si>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</si>
  <si>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</si>
  <si>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</si>
  <si>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</si>
  <si>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</si>
  <si>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</si>
  <si>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</si>
  <si>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</si>
  <si>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</si>
  <si>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</si>
  <si>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</si>
  <si>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</si>
  <si>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</si>
  <si>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</si>
  <si>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</si>
  <si>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</si>
  <si>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</si>
  <si>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</si>
  <si>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</si>
  <si>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</si>
  <si>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</si>
  <si>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</si>
  <si>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</si>
  <si>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</si>
  <si>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</si>
  <si>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</si>
  <si>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</si>
  <si>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</si>
  <si>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</si>
  <si>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</si>
  <si>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</si>
  <si>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</si>
  <si>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</si>
  <si>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</si>
  <si>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</si>
  <si>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</si>
  <si>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</si>
  <si>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</si>
  <si>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</si>
  <si>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</si>
  <si>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</si>
  <si>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</si>
  <si>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</si>
  <si>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</si>
  <si>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</si>
  <si>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</si>
  <si>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</si>
  <si>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</si>
  <si>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</si>
  <si>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</si>
  <si>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</si>
  <si>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</si>
  <si>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</si>
  <si>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</si>
  <si>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</si>
  <si>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</si>
  <si>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</si>
  <si>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</si>
  <si>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</si>
  <si>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</si>
  <si>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</si>
  <si>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</si>
  <si>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</si>
  <si>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</si>
  <si>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</si>
  <si>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</si>
  <si>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</si>
  <si>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</si>
  <si>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</si>
  <si>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</si>
  <si>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</si>
  <si>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</si>
  <si>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</si>
  <si>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</si>
  <si>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</si>
  <si>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</si>
  <si>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</si>
  <si>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</si>
  <si>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</si>
  <si>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</si>
  <si>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</si>
  <si>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</si>
  <si>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</si>
  <si>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</si>
  <si>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</si>
  <si>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</si>
  <si>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</si>
  <si>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</si>
  <si>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</si>
  <si>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</si>
  <si>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</si>
  <si>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</si>
  <si>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</si>
  <si>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</si>
  <si>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</si>
  <si>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</si>
  <si>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</si>
  <si>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</si>
  <si>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</si>
  <si>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</si>
  <si>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</si>
  <si>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</si>
  <si>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</si>
  <si>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</si>
  <si>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</si>
  <si>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</si>
  <si>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</si>
  <si>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</si>
  <si>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</si>
  <si>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</si>
  <si>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</si>
  <si>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</si>
  <si>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</si>
  <si>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</si>
  <si>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</si>
  <si>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</si>
  <si>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</si>
  <si>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</si>
  <si>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</si>
  <si>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</si>
  <si>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</si>
  <si>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</si>
  <si>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</si>
  <si>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</si>
  <si>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</si>
  <si>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</si>
  <si>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</si>
  <si>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</si>
  <si>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</si>
  <si>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</si>
  <si>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</si>
  <si>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</si>
  <si>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</si>
  <si>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</si>
  <si>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</si>
  <si>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</si>
  <si>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</si>
  <si>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</si>
  <si>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</si>
  <si>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</si>
  <si>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</si>
  <si>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</si>
  <si>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</si>
  <si>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</si>
  <si>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</si>
  <si>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</si>
  <si>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</si>
  <si>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</si>
  <si>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</si>
  <si>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</si>
  <si>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</si>
  <si>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</si>
  <si>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</si>
  <si>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</si>
  <si>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</si>
  <si>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</si>
  <si>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</si>
  <si>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</si>
  <si>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</si>
  <si>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</si>
  <si>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</si>
  <si>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</si>
  <si>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</si>
  <si>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</si>
  <si>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</si>
  <si>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</si>
  <si>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</si>
  <si>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</si>
  <si>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</si>
  <si>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</si>
  <si>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</si>
  <si>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</si>
  <si>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</si>
  <si>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</si>
  <si>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</si>
  <si>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</si>
  <si>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</si>
  <si>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</si>
  <si>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</si>
  <si>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</si>
  <si>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</si>
  <si>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</si>
  <si>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</si>
  <si>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</si>
  <si>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</si>
  <si>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</si>
  <si>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</si>
  <si>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</si>
  <si>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</si>
  <si>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</si>
  <si>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</si>
  <si>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</si>
  <si>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</si>
  <si>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</si>
  <si>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</si>
  <si>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</si>
  <si>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</si>
  <si>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</si>
  <si>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</si>
  <si>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</si>
  <si>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</si>
  <si>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</si>
  <si>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</si>
  <si>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</si>
  <si>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</si>
  <si>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</si>
  <si>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</si>
  <si>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</si>
  <si>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</si>
  <si>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</si>
  <si>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</si>
  <si>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</si>
  <si>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</si>
  <si>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</si>
  <si>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</si>
  <si>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</si>
  <si>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</si>
  <si>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</si>
  <si>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</si>
  <si>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</si>
  <si>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</si>
  <si>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</si>
  <si>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</si>
  <si>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</si>
  <si>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</si>
  <si>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</si>
  <si>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</si>
  <si>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</si>
  <si>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</si>
  <si>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</si>
  <si>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</si>
  <si>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</si>
  <si>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</si>
  <si>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</si>
  <si>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</si>
  <si>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</si>
  <si>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</si>
  <si>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</si>
  <si>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</si>
  <si>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</si>
  <si>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</si>
  <si>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</si>
  <si>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</si>
  <si>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</si>
  <si>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</si>
  <si>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</si>
  <si>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</si>
  <si>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</si>
  <si>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</si>
  <si>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</si>
  <si>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</si>
  <si>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</si>
  <si>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</si>
  <si>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</si>
  <si>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</si>
  <si>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</si>
  <si>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</si>
  <si>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</si>
  <si>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</si>
  <si>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</si>
  <si>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</si>
  <si>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</si>
  <si>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</si>
  <si>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</si>
  <si>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</si>
  <si>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</si>
  <si>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</si>
  <si>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</si>
  <si>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</si>
  <si>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</si>
  <si>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</si>
  <si>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</si>
  <si>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</si>
  <si>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</si>
  <si>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</si>
  <si>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</si>
  <si>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</si>
  <si>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</si>
  <si>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</si>
  <si>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</si>
  <si>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</si>
  <si>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</si>
  <si>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</si>
  <si>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</si>
  <si>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</si>
  <si>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</si>
  <si>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</si>
  <si>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</si>
  <si>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</si>
  <si>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</si>
  <si>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</si>
  <si>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</si>
  <si>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</si>
  <si>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</si>
  <si>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</si>
  <si>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</si>
  <si>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</si>
  <si>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</si>
  <si>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</si>
  <si>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</si>
  <si>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</si>
  <si>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</si>
  <si>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</si>
  <si>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</si>
  <si>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</si>
  <si>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</si>
  <si>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</si>
  <si>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</si>
  <si>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</si>
  <si>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</si>
  <si>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</si>
  <si>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</si>
  <si>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</si>
  <si>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</si>
  <si>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</si>
  <si>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</si>
  <si>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</si>
  <si>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</si>
  <si>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</si>
  <si>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</si>
  <si>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</si>
  <si>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</si>
  <si>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</si>
  <si>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</si>
  <si>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</si>
  <si>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</si>
  <si>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</si>
  <si>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</si>
  <si>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</si>
  <si>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</si>
  <si>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</si>
  <si>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</si>
  <si>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</si>
  <si>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</si>
  <si>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</si>
  <si>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</si>
  <si>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</si>
  <si>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</si>
  <si>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</si>
  <si>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</si>
  <si>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</si>
  <si>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</si>
  <si>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</si>
  <si>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</si>
  <si>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</si>
  <si>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</si>
  <si>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</si>
  <si>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</si>
  <si>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</si>
  <si>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</si>
  <si>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</si>
  <si>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</si>
  <si>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</si>
  <si>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</si>
  <si>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</si>
  <si>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</si>
  <si>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</si>
  <si>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</si>
  <si>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</si>
  <si>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</si>
  <si>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</si>
  <si>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</si>
  <si>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</si>
  <si>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</si>
  <si>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</si>
  <si>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</si>
  <si>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</si>
  <si>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</si>
  <si>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</si>
  <si>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</si>
  <si>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</si>
  <si>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</si>
  <si>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</si>
  <si>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</si>
  <si>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</si>
  <si>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</si>
  <si>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</si>
  <si>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</si>
  <si>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</si>
  <si>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</si>
  <si>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</si>
  <si>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</si>
  <si>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</si>
  <si>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</si>
  <si>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</si>
  <si>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</si>
  <si>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</si>
  <si>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</si>
  <si>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</si>
  <si>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</si>
  <si>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</si>
  <si>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</si>
  <si>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</si>
  <si>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</si>
  <si>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</si>
  <si>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</si>
  <si>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</si>
  <si>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</si>
  <si>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</si>
  <si>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</si>
  <si>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</si>
  <si>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</si>
  <si>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</si>
  <si>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</si>
  <si>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</si>
  <si>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</si>
  <si>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</si>
  <si>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</si>
  <si>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</si>
  <si>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</si>
  <si>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</si>
  <si>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</si>
  <si>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</si>
  <si>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</si>
  <si>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</si>
  <si>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</si>
  <si>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</si>
  <si>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</si>
  <si>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</si>
  <si>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</si>
  <si>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</si>
  <si>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</si>
  <si>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</si>
  <si>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</si>
  <si>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</si>
  <si>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</si>
  <si>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</si>
  <si>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</si>
  <si>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</si>
  <si>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</si>
  <si>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</si>
  <si>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</si>
  <si>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</si>
  <si>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</si>
  <si>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</si>
  <si>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</si>
  <si>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</si>
  <si>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</si>
  <si>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</si>
  <si>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</si>
  <si>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</si>
  <si>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</si>
  <si>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</si>
  <si>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</si>
  <si>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</si>
  <si>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</si>
  <si>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</si>
  <si>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</si>
  <si>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</si>
  <si>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</si>
  <si>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</si>
  <si>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</si>
  <si>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</si>
  <si>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</si>
  <si>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</si>
  <si>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</si>
  <si>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</si>
  <si>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</si>
  <si>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</si>
  <si>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</si>
  <si>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</si>
  <si>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</si>
  <si>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</si>
  <si>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</si>
  <si>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</si>
  <si>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</si>
  <si>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</si>
  <si>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</si>
  <si>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</si>
  <si>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</si>
  <si>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</si>
  <si>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</si>
  <si>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</si>
  <si>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</si>
  <si>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</si>
  <si>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</si>
  <si>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</si>
  <si>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</si>
  <si>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</si>
  <si>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</si>
  <si>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</si>
  <si>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</si>
  <si>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</si>
  <si>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</si>
  <si>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</si>
  <si>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</si>
  <si>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</si>
  <si>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</si>
  <si>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</si>
  <si>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</si>
  <si>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</si>
  <si>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</si>
  <si>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</si>
  <si>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</si>
  <si>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</si>
  <si>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</si>
  <si>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</si>
  <si>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</si>
  <si>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</si>
  <si>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</si>
  <si>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</si>
  <si>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</si>
  <si>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</si>
  <si>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</si>
  <si>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</si>
  <si>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</si>
  <si>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</si>
  <si>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</si>
  <si>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</si>
  <si>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</si>
  <si>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</si>
  <si>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</si>
  <si>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</si>
  <si>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</si>
  <si>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</si>
  <si>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</si>
  <si>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</si>
  <si>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</si>
  <si>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</si>
  <si>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</si>
  <si>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</si>
  <si>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</si>
  <si>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</si>
  <si>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</si>
  <si>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</si>
  <si>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</si>
  <si>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</si>
  <si>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</si>
  <si>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</si>
  <si>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</si>
  <si>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</si>
  <si>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</si>
  <si>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</si>
  <si>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</si>
  <si>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</si>
  <si>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</si>
  <si>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</si>
  <si>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</si>
  <si>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</si>
  <si>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</si>
  <si>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</si>
  <si>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</si>
  <si>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</si>
  <si>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</si>
  <si>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</si>
  <si>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</si>
  <si>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</si>
  <si>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</si>
  <si>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</si>
  <si>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</si>
  <si>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</si>
  <si>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</si>
  <si>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</si>
  <si>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</si>
  <si>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</si>
  <si>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</si>
  <si>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</si>
  <si>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</si>
  <si>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</si>
  <si>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</si>
  <si>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</si>
  <si>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</si>
  <si>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</si>
  <si>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</si>
  <si>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</si>
  <si>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</si>
  <si>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</si>
  <si>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</si>
  <si>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</si>
  <si>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</si>
  <si>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</si>
  <si>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</si>
  <si>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</si>
  <si>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</si>
  <si>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</si>
  <si>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</si>
  <si>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</si>
  <si>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</si>
  <si>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</si>
  <si>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</si>
  <si>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</si>
  <si>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</si>
  <si>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</si>
  <si>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</si>
  <si>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</si>
  <si>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</si>
  <si>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</si>
  <si>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</si>
  <si>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</si>
  <si>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</si>
  <si>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</si>
  <si>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</si>
  <si>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</si>
  <si>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</si>
  <si>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</si>
  <si>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</si>
  <si>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</si>
  <si>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</si>
  <si>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</si>
  <si>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</si>
  <si>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</si>
  <si>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</si>
  <si>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</si>
  <si>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</si>
  <si>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</si>
  <si>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</si>
  <si>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</si>
  <si>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</si>
  <si>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</si>
  <si>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</si>
  <si>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</si>
  <si>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</si>
  <si>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</si>
  <si>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</si>
  <si>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</si>
  <si>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</si>
  <si>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</si>
  <si>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</si>
  <si>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</si>
  <si>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</si>
  <si>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</si>
  <si>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</si>
  <si>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</si>
  <si>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</si>
  <si>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</si>
  <si>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</si>
  <si>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</si>
  <si>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</si>
  <si>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</si>
  <si>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</si>
  <si>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</si>
  <si>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</si>
  <si>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</si>
  <si>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</si>
  <si>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</si>
  <si>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</si>
  <si>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</si>
  <si>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</si>
  <si>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</si>
  <si>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</si>
  <si>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</si>
  <si>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</si>
  <si>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</si>
  <si>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</si>
  <si>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</si>
  <si>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</si>
  <si>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</si>
  <si>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</si>
  <si>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</si>
  <si>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</si>
  <si>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</si>
  <si>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</si>
  <si>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</si>
  <si>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</si>
  <si>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</si>
  <si>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</si>
  <si>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</si>
  <si>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</si>
  <si>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</si>
  <si>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</si>
  <si>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</si>
  <si>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</si>
  <si>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</si>
  <si>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</si>
  <si>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</si>
  <si>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</si>
  <si>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</si>
  <si>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</si>
  <si>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</si>
  <si>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</si>
  <si>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</si>
  <si>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</si>
  <si>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</si>
  <si>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</si>
  <si>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</si>
  <si>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</si>
  <si>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</si>
  <si>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</si>
  <si>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</si>
  <si>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</si>
  <si>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</si>
  <si>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</si>
  <si>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</si>
  <si>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</si>
  <si>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</si>
  <si>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</si>
  <si>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</si>
  <si>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</si>
  <si>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</si>
  <si>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</si>
  <si>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</si>
  <si>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</si>
  <si>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</si>
  <si>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</si>
  <si>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</si>
  <si>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</si>
  <si>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</si>
  <si>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</si>
  <si>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</si>
  <si>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</si>
  <si>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</si>
  <si>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</si>
  <si>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</si>
  <si>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</si>
  <si>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</si>
  <si>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</si>
  <si>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</si>
  <si>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</si>
  <si>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</si>
  <si>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</si>
  <si>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</si>
  <si>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</si>
  <si>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</si>
  <si>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</si>
  <si>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</si>
  <si>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</si>
  <si>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</si>
  <si>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</si>
  <si>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</si>
  <si>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</si>
  <si>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</si>
  <si>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</si>
  <si>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</si>
  <si>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</si>
  <si>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</si>
  <si>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</si>
  <si>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</si>
  <si>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</si>
  <si>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</si>
  <si>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</si>
  <si>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</si>
  <si>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</si>
  <si>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</si>
  <si>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</si>
  <si>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</si>
  <si>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</si>
  <si>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</si>
  <si>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</si>
  <si>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</si>
  <si>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</si>
  <si>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</si>
  <si>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</si>
  <si>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</si>
  <si>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</si>
  <si>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</si>
  <si>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</si>
  <si>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</si>
  <si>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</si>
  <si>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</si>
  <si>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</si>
  <si>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</si>
  <si>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</si>
  <si>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</si>
  <si>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</si>
  <si>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</si>
  <si>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</si>
  <si>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</si>
  <si>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</si>
  <si>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</si>
  <si>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</si>
  <si>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</si>
  <si>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</si>
  <si>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</si>
  <si>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</si>
  <si>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</si>
  <si>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</si>
  <si>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</si>
  <si>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</si>
  <si>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</si>
  <si>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</si>
  <si>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</si>
  <si>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</si>
  <si>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</si>
  <si>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</si>
  <si>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</si>
  <si>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</si>
  <si>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</si>
  <si>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</si>
  <si>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</si>
  <si>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</si>
  <si>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</si>
  <si>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</si>
  <si>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</si>
  <si>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</si>
  <si>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</si>
  <si>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</si>
  <si>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</si>
  <si>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</si>
  <si>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</si>
  <si>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</si>
  <si>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</si>
  <si>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</si>
  <si>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</si>
  <si>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</si>
  <si>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</si>
  <si>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</si>
  <si>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</si>
  <si>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</si>
  <si>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</si>
  <si>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</si>
  <si>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</si>
  <si>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</si>
  <si>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</si>
  <si>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</si>
  <si>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</si>
  <si>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</si>
  <si>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</si>
  <si>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</si>
  <si>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</si>
  <si>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</si>
  <si>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</si>
  <si>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</si>
  <si>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</si>
  <si>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</si>
  <si>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</si>
  <si>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</si>
  <si>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</si>
  <si>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</si>
  <si>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</si>
  <si>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</si>
  <si>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</si>
  <si>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</si>
  <si>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</si>
  <si>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</si>
  <si>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</si>
  <si>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</si>
  <si>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</si>
  <si>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</si>
  <si>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</si>
  <si>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</si>
  <si>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</si>
  <si>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</si>
  <si>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</si>
  <si>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</si>
  <si>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</si>
  <si>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</si>
  <si>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</si>
  <si>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</si>
  <si>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</si>
  <si>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</si>
  <si>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</si>
  <si>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</si>
  <si>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</si>
  <si>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</si>
  <si>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</si>
  <si>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</si>
  <si>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</si>
  <si>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</si>
  <si>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</si>
  <si>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</si>
  <si>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</si>
  <si>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</si>
  <si>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</si>
  <si>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</si>
  <si>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</si>
  <si>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</si>
  <si>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</si>
  <si>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</si>
  <si>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</si>
  <si>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</si>
  <si>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</si>
  <si>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</si>
  <si>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</si>
  <si>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</si>
  <si>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</si>
  <si>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</si>
  <si>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</si>
  <si>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</si>
  <si>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</si>
  <si>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</si>
  <si>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</si>
  <si>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</si>
  <si>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</si>
  <si>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</si>
  <si>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</si>
  <si>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</si>
  <si>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</si>
  <si>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</si>
  <si>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</si>
  <si>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</si>
  <si>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</si>
  <si>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</si>
  <si>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</si>
  <si>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</si>
  <si>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</si>
  <si>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</si>
  <si>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</si>
  <si>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</si>
  <si>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</si>
  <si>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</si>
  <si>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</si>
  <si>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</si>
  <si>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</si>
  <si>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</si>
  <si>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</si>
  <si>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</si>
  <si>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</si>
  <si>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</si>
  <si>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</si>
  <si>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</si>
  <si>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</si>
  <si>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</si>
  <si>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</si>
  <si>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</si>
  <si>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</si>
  <si>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</si>
  <si>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</si>
  <si>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</si>
  <si>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</si>
  <si>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</si>
  <si>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</si>
  <si>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</si>
  <si>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</si>
  <si>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</si>
  <si>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</si>
  <si>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</si>
  <si>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</si>
  <si>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</si>
  <si>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</si>
  <si>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</si>
  <si>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</si>
  <si>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</si>
  <si>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</si>
  <si>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</si>
  <si>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</si>
  <si>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</si>
  <si>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</si>
  <si>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</si>
  <si>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</si>
  <si>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</si>
  <si>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</si>
  <si>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</si>
  <si>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</si>
  <si>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</si>
  <si>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</si>
  <si>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</si>
  <si>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</si>
  <si>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</si>
  <si>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</si>
  <si>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</si>
  <si>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</si>
  <si>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</si>
  <si>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</si>
  <si>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</si>
  <si>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</si>
  <si>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</si>
  <si>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</si>
  <si>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</si>
  <si>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</si>
  <si>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</si>
  <si>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</si>
  <si>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</si>
  <si>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</si>
  <si>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</si>
  <si>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</si>
  <si>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</si>
  <si>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</si>
  <si>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</si>
  <si>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</si>
  <si>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</si>
  <si>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</si>
  <si>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</si>
  <si>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</si>
  <si>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</si>
  <si>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</si>
  <si>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</si>
  <si>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</si>
  <si>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</si>
  <si>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</si>
  <si>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</si>
  <si>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</si>
  <si>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</si>
  <si>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</si>
  <si>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</si>
  <si>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</si>
  <si>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</si>
  <si>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</si>
  <si>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</si>
  <si>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</si>
  <si>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</si>
  <si>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</si>
  <si>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</si>
  <si>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</si>
  <si>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</si>
  <si>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</si>
  <si>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</si>
  <si>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</si>
  <si>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</si>
  <si>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</si>
  <si>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</si>
  <si>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</si>
  <si>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</si>
  <si>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</si>
  <si>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</si>
  <si>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</si>
  <si>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</si>
  <si>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</si>
  <si>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</si>
  <si>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</si>
  <si>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</si>
  <si>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</si>
  <si>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</si>
  <si>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</si>
  <si>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</si>
  <si>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</si>
  <si>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</si>
  <si>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</si>
  <si>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</si>
  <si>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</si>
  <si>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</si>
  <si>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</si>
  <si>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</si>
  <si>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</si>
  <si>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</si>
  <si>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</si>
  <si>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</si>
  <si>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</si>
  <si>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</si>
  <si>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</si>
  <si>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</si>
  <si>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</si>
  <si>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</si>
  <si>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</si>
  <si>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</si>
  <si>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</si>
  <si>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</si>
  <si>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</si>
  <si>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</si>
  <si>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</si>
  <si>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</si>
  <si>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</si>
  <si>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</si>
  <si>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</si>
  <si>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</si>
  <si>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</si>
  <si>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</si>
  <si>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</si>
  <si>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</si>
  <si>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</si>
  <si>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</si>
  <si>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</si>
  <si>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</si>
  <si>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</si>
  <si>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</si>
  <si>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</si>
  <si>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</si>
  <si>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</si>
  <si>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</si>
  <si>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</si>
  <si>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</si>
  <si>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</si>
  <si>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</si>
  <si>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</si>
  <si>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</si>
  <si>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</si>
  <si>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</si>
  <si>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</si>
  <si>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</si>
  <si>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</si>
  <si>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</si>
  <si>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</si>
  <si>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</si>
  <si>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</si>
  <si>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</si>
  <si>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</si>
  <si>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</si>
  <si>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</si>
  <si>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</si>
  <si>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</si>
  <si>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</si>
  <si>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</si>
  <si>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</si>
  <si>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</si>
  <si>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</si>
  <si>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</si>
  <si>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</si>
  <si>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</si>
  <si>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</si>
  <si>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</si>
  <si>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</si>
  <si>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</si>
  <si>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</si>
  <si>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</si>
  <si>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</si>
  <si>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</si>
  <si>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</si>
  <si>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</si>
  <si>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</si>
  <si>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</si>
  <si>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</si>
  <si>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</si>
  <si>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</si>
  <si>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</si>
  <si>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</si>
  <si>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</si>
  <si>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</si>
  <si>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</si>
  <si>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</si>
  <si>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</si>
  <si>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</si>
  <si>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</si>
  <si>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</si>
  <si>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</si>
  <si>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</si>
  <si>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</si>
  <si>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</si>
  <si>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</si>
  <si>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</si>
  <si>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</si>
  <si>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</si>
  <si>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</si>
  <si>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</si>
  <si>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</si>
  <si>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</si>
  <si>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</si>
  <si>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</si>
  <si>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</si>
  <si>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</si>
  <si>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</si>
  <si>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</si>
  <si>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</si>
  <si>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</si>
  <si>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</si>
  <si>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</si>
  <si>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</si>
  <si>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</si>
  <si>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</si>
  <si>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</si>
  <si>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</si>
  <si>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</si>
  <si>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</si>
  <si>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</si>
  <si>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</si>
  <si>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</si>
  <si>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</si>
  <si>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</si>
  <si>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</si>
  <si>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</si>
  <si>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</si>
  <si>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</si>
  <si>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</si>
  <si>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</si>
  <si>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</si>
  <si>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</si>
  <si>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</si>
  <si>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</si>
  <si>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</si>
  <si>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</si>
  <si>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</si>
  <si>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</si>
  <si>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</si>
  <si>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</si>
  <si>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</si>
  <si>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</si>
  <si>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</si>
  <si>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</si>
  <si>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</si>
  <si>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</si>
  <si>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</si>
  <si>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</si>
  <si>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</si>
  <si>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</si>
  <si>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</si>
  <si>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</si>
  <si>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</si>
  <si>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</si>
  <si>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</si>
  <si>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</si>
  <si>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</si>
  <si>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</si>
  <si>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</si>
  <si>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</si>
  <si>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</si>
  <si>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</si>
  <si>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</si>
  <si>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</si>
  <si>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</si>
  <si>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</si>
  <si>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</si>
  <si>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</si>
  <si>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</si>
  <si>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</si>
  <si>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</si>
  <si>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</si>
  <si>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</si>
  <si>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</si>
  <si>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</si>
  <si>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</si>
  <si>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</si>
  <si>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</si>
  <si>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</si>
  <si>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</si>
  <si>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</si>
  <si>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</si>
  <si>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</si>
  <si>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</si>
  <si>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</si>
  <si>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</si>
  <si>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</si>
  <si>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</si>
  <si>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</si>
  <si>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</si>
  <si>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</si>
  <si>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</si>
  <si>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</si>
  <si>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</si>
  <si>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</si>
  <si>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</si>
  <si>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</si>
  <si>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</si>
  <si>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</si>
  <si>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</si>
  <si>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</si>
  <si>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</si>
  <si>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</si>
  <si>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</si>
  <si>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</si>
  <si>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</si>
  <si>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</si>
  <si>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</si>
  <si>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</si>
  <si>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</si>
  <si>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</si>
  <si>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</si>
  <si>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</si>
  <si>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</si>
  <si>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</si>
  <si>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</si>
  <si>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</si>
  <si>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</si>
  <si>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</si>
  <si>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</si>
  <si>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</si>
  <si>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</si>
  <si>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</si>
  <si>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</si>
  <si>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</si>
  <si>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</si>
  <si>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</si>
  <si>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</si>
  <si>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</si>
  <si>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</si>
  <si>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</si>
  <si>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</si>
  <si>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</si>
  <si>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</si>
  <si>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</si>
  <si>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</si>
  <si>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</si>
  <si>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</si>
  <si>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</si>
  <si>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</si>
  <si>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</si>
  <si>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</si>
  <si>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</si>
  <si>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</si>
  <si>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</si>
  <si>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</si>
  <si>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</si>
  <si>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</si>
  <si>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</si>
  <si>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</si>
  <si>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</si>
  <si>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</si>
  <si>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</si>
  <si>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</si>
  <si>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</si>
  <si>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</si>
  <si>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</si>
  <si>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</si>
  <si>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</si>
  <si>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</si>
  <si>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</si>
  <si>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</si>
  <si>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</si>
  <si>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</si>
  <si>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</si>
  <si>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</si>
  <si>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</si>
  <si>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</si>
  <si>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</si>
  <si>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</si>
  <si>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</si>
  <si>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</si>
  <si>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</si>
  <si>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</si>
  <si>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</si>
  <si>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</si>
  <si>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</si>
  <si>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</si>
  <si>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</si>
  <si>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</si>
  <si>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</si>
  <si>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</si>
  <si>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</si>
  <si>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</si>
  <si>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</si>
  <si>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</si>
  <si>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</si>
  <si>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</si>
  <si>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</si>
  <si>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</si>
  <si>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</si>
  <si>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</si>
  <si>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</si>
  <si>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</si>
  <si>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</si>
  <si>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</si>
  <si>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</si>
  <si>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</si>
  <si>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</si>
  <si>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</si>
  <si>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</si>
  <si>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</si>
  <si>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</si>
  <si>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</si>
  <si>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</si>
  <si>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</si>
  <si>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</si>
  <si>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</si>
  <si>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</si>
  <si>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</si>
  <si>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</si>
  <si>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</si>
  <si>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</si>
  <si>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</si>
  <si>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</si>
  <si>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</si>
  <si>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</si>
  <si>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</si>
  <si>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</si>
  <si>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</si>
  <si>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</si>
  <si>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</si>
  <si>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</si>
  <si>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</si>
  <si>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</si>
  <si>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</si>
  <si>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</si>
  <si>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</si>
  <si>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</si>
  <si>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</si>
  <si>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</si>
  <si>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</si>
  <si>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</si>
  <si>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</si>
  <si>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</si>
  <si>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</si>
  <si>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</si>
  <si>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</si>
  <si>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</si>
  <si>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</si>
  <si>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</si>
  <si>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</si>
  <si>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</si>
  <si>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</si>
  <si>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</si>
  <si>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</si>
  <si>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</si>
  <si>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</si>
  <si>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</si>
  <si>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</si>
  <si>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</si>
  <si>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</si>
  <si>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</si>
  <si>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</si>
  <si>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</si>
  <si>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</si>
  <si>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</si>
  <si>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</si>
  <si>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</si>
  <si>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</si>
  <si>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</si>
  <si>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</si>
  <si>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</si>
  <si>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</si>
  <si>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</si>
  <si>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</si>
  <si>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</si>
  <si>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</si>
  <si>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</si>
  <si>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</si>
  <si>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</si>
  <si>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</si>
  <si>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</si>
  <si>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</si>
  <si>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</si>
  <si>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</si>
  <si>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</si>
  <si>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</si>
  <si>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</si>
  <si>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</si>
  <si>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</si>
  <si>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</si>
  <si>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</si>
  <si>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</si>
  <si>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</si>
  <si>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</si>
  <si>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</si>
  <si>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</si>
  <si>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</si>
  <si>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</si>
  <si>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</si>
  <si>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</si>
  <si>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</si>
  <si>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</si>
  <si>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</si>
  <si>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</si>
  <si>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</si>
  <si>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</si>
  <si>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</si>
  <si>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</si>
  <si>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</si>
  <si>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</si>
  <si>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</si>
  <si>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</si>
  <si>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</si>
  <si>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</si>
  <si>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</si>
  <si>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</si>
  <si>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</si>
  <si>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</si>
  <si>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</si>
  <si>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</si>
  <si>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</si>
  <si>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</si>
  <si>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</si>
  <si>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</si>
  <si>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</si>
  <si>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</si>
  <si>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</si>
  <si>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</si>
  <si>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</si>
  <si>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</si>
  <si>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</si>
  <si>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</si>
  <si>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</si>
  <si>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</si>
  <si>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</si>
  <si>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</si>
  <si>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</si>
  <si>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</si>
  <si>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</si>
  <si>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</si>
  <si>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</si>
  <si>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</si>
  <si>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</si>
  <si>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</si>
  <si>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</si>
  <si>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</si>
  <si>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</si>
  <si>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</si>
  <si>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</si>
  <si>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</si>
  <si>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</si>
  <si>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</si>
  <si>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</si>
  <si>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</si>
  <si>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</si>
  <si>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</si>
  <si>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</si>
  <si>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</si>
  <si>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</si>
  <si>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</si>
  <si>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</si>
  <si>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</si>
  <si>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</si>
  <si>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</si>
  <si>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</si>
  <si>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</si>
  <si>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</si>
  <si>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</si>
  <si>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</si>
  <si>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</si>
  <si>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</si>
  <si>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</si>
  <si>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</si>
  <si>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</si>
  <si>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</si>
  <si>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</si>
  <si>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</si>
  <si>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</si>
  <si>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</si>
  <si>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</si>
  <si>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</si>
  <si>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</si>
  <si>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</si>
  <si>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</si>
  <si>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</si>
  <si>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</si>
  <si>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</si>
  <si>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</si>
  <si>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</si>
  <si>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</si>
  <si>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</si>
  <si>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</si>
  <si>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</si>
  <si>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</si>
  <si>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</si>
  <si>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</si>
  <si>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</si>
  <si>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</si>
  <si>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</si>
  <si>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</si>
  <si>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</si>
  <si>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</si>
  <si>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</si>
  <si>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</si>
  <si>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</si>
  <si>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</si>
  <si>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</si>
  <si>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</si>
  <si>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</si>
  <si>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</si>
  <si>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</si>
  <si>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</si>
  <si>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</si>
  <si>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</si>
  <si>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</si>
  <si>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</si>
  <si>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</si>
  <si>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</si>
  <si>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</si>
  <si>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</si>
  <si>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</si>
  <si>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</si>
  <si>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</si>
  <si>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</si>
  <si>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</si>
  <si>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</si>
  <si>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</si>
  <si>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</si>
  <si>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</si>
  <si>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</si>
  <si>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</si>
  <si>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</si>
  <si>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</si>
  <si>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</si>
  <si>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</si>
  <si>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</si>
  <si>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</si>
  <si>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</si>
  <si>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</si>
  <si>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</si>
  <si>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</si>
  <si>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</si>
  <si>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</si>
  <si>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</si>
  <si>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</si>
  <si>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</si>
  <si>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</si>
  <si>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</si>
  <si>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</si>
  <si>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</si>
  <si>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</si>
  <si>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</si>
  <si>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</si>
  <si>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</si>
  <si>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</si>
  <si>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</si>
  <si>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</si>
  <si>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</si>
  <si>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</si>
  <si>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</si>
  <si>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</si>
  <si>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</si>
  <si>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</si>
  <si>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</si>
  <si>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</si>
  <si>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</si>
  <si>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</si>
  <si>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</si>
  <si>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</si>
  <si>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</si>
  <si>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</si>
  <si>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</si>
  <si>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</si>
  <si>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</si>
  <si>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</si>
  <si>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</si>
  <si>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</si>
  <si>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</si>
  <si>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</si>
  <si>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</si>
  <si>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</si>
  <si>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</si>
  <si>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</si>
  <si>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</si>
  <si>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</si>
  <si>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</si>
  <si>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</si>
  <si>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</si>
  <si>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</si>
  <si>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</si>
  <si>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</si>
  <si>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</si>
  <si>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</si>
  <si>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</si>
  <si>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</si>
  <si>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</si>
  <si>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</si>
  <si>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</si>
  <si>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</si>
  <si>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</si>
  <si>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</si>
  <si>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</si>
  <si>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</si>
  <si>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</si>
  <si>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</si>
  <si>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</si>
  <si>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</si>
  <si>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</si>
  <si>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</si>
  <si>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</si>
  <si>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</si>
  <si>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</si>
  <si>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</si>
  <si>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</si>
  <si>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</si>
  <si>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</si>
  <si>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</si>
  <si>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</si>
  <si>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</si>
  <si>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</si>
  <si>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</si>
  <si>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</si>
  <si>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</si>
  <si>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</si>
  <si>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</si>
  <si>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</si>
  <si>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</si>
  <si>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</si>
  <si>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</si>
  <si>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</si>
  <si>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</si>
  <si>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</si>
  <si>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</si>
  <si>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</si>
  <si>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</si>
  <si>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</si>
  <si>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</si>
  <si>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</si>
  <si>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</si>
  <si>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</si>
  <si>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</si>
  <si>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</si>
  <si>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</si>
  <si>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</si>
  <si>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</si>
  <si>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</si>
  <si>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</si>
  <si>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</si>
  <si>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</si>
  <si>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</si>
  <si>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</si>
  <si>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</si>
  <si>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</si>
  <si>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</si>
  <si>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</si>
  <si>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</si>
  <si>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</si>
  <si>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</si>
  <si>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</si>
  <si>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</si>
  <si>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</si>
  <si>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</si>
  <si>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</si>
  <si>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</si>
  <si>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</si>
  <si>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</si>
  <si>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</si>
  <si>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</si>
  <si>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</si>
  <si>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</si>
  <si>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</si>
  <si>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</si>
  <si>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</si>
  <si>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</si>
  <si>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</si>
  <si>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</si>
  <si>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</si>
  <si>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</si>
  <si>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</si>
  <si>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</si>
  <si>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</si>
  <si>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</si>
  <si>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</si>
  <si>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</si>
  <si>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</si>
  <si>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</si>
  <si>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</si>
  <si>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</si>
  <si>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</si>
  <si>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</si>
  <si>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</si>
  <si>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</si>
  <si>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</si>
  <si>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</si>
  <si>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</si>
  <si>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</si>
  <si>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</si>
  <si>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</si>
  <si>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</si>
  <si>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</si>
  <si>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</si>
  <si>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</si>
  <si>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</si>
  <si>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</si>
  <si>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</si>
  <si>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</si>
  <si>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</si>
  <si>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</si>
  <si>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</si>
  <si>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</si>
  <si>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</si>
  <si>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</si>
  <si>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</si>
  <si>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</si>
  <si>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</si>
  <si>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</si>
  <si>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</si>
  <si>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</si>
  <si>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</si>
  <si>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</si>
  <si>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</si>
  <si>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</si>
  <si>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</si>
  <si>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</si>
  <si>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</si>
  <si>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</si>
  <si>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</si>
  <si>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</si>
  <si>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</si>
  <si>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</si>
  <si>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</si>
  <si>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</si>
  <si>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</si>
  <si>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</si>
  <si>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</si>
  <si>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</si>
  <si>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</si>
  <si>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</si>
  <si>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</si>
  <si>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</si>
  <si>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</si>
  <si>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</si>
  <si>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</si>
  <si>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</si>
  <si>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</si>
  <si>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</si>
  <si>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</si>
  <si>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</si>
  <si>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</si>
  <si>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</si>
  <si>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</si>
  <si>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</si>
  <si>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</si>
  <si>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</si>
  <si>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</si>
  <si>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</si>
  <si>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</si>
  <si>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</si>
  <si>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</si>
  <si>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</si>
  <si>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</si>
  <si>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</si>
  <si>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</si>
  <si>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</si>
  <si>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</si>
  <si>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</si>
  <si>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</si>
  <si>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</si>
  <si>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</si>
  <si>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</si>
  <si>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</si>
  <si>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</si>
  <si>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</si>
  <si>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</si>
  <si>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</si>
  <si>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</si>
  <si>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</si>
  <si>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</si>
  <si>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</si>
  <si>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</si>
  <si>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</si>
  <si>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</si>
  <si>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</si>
  <si>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</si>
  <si>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</si>
  <si>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</si>
  <si>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</si>
  <si>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</si>
  <si>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</si>
  <si>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</si>
  <si>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</si>
  <si>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</si>
  <si>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</si>
  <si>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</si>
  <si>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</si>
  <si>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</si>
  <si>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</si>
  <si>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</si>
  <si>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</si>
  <si>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</si>
  <si>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</si>
  <si>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</si>
  <si>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</si>
  <si>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</si>
  <si>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</si>
  <si>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</si>
  <si>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</si>
  <si>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</si>
  <si>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</si>
  <si>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</si>
  <si>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</si>
  <si>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</si>
  <si>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</si>
  <si>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</si>
  <si>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</si>
  <si>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</si>
  <si>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</si>
  <si>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</si>
  <si>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</si>
  <si>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</si>
  <si>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</si>
  <si>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</si>
  <si>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</si>
  <si>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</si>
  <si>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</si>
  <si>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</si>
  <si>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</si>
  <si>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</si>
  <si>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</si>
  <si>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</si>
  <si>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</si>
  <si>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</si>
  <si>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</si>
  <si>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</si>
  <si>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</si>
  <si>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</si>
  <si>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</si>
  <si>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</si>
  <si>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</si>
  <si>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</si>
  <si>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</si>
  <si>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</si>
  <si>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</si>
  <si>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</si>
  <si>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</si>
  <si>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</si>
  <si>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</si>
  <si>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</si>
  <si>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</si>
  <si>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</si>
  <si>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</si>
  <si>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</si>
  <si>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</si>
  <si>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</si>
  <si>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</si>
  <si>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</si>
  <si>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</si>
  <si>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</si>
  <si>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</si>
  <si>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</si>
  <si>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</si>
  <si>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</si>
  <si>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</si>
  <si>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</si>
  <si>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</si>
  <si>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</si>
  <si>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</si>
  <si>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</si>
  <si>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</si>
  <si>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</si>
  <si>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</si>
  <si>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</si>
  <si>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</si>
  <si>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</si>
  <si>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</si>
  <si>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</si>
  <si>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</si>
  <si>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</si>
  <si>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</si>
  <si>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</si>
  <si>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</si>
  <si>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</si>
  <si>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</si>
  <si>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</si>
  <si>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</si>
  <si>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</si>
  <si>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</si>
  <si>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</si>
  <si>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</si>
  <si>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</si>
  <si>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</si>
  <si>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</si>
  <si>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</si>
  <si>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</si>
  <si>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</si>
  <si>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</si>
  <si>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</si>
  <si>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</si>
  <si>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</si>
  <si>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</si>
  <si>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</si>
  <si>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</si>
  <si>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</si>
  <si>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</si>
  <si>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</si>
  <si>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</si>
  <si>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</si>
  <si>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</si>
  <si>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</si>
  <si>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</si>
  <si>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</si>
  <si>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</si>
  <si>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</si>
  <si>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</si>
  <si>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</si>
  <si>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</si>
  <si>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</si>
  <si>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</si>
  <si>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</si>
  <si>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</si>
  <si>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</si>
  <si>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</si>
  <si>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</si>
  <si>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</si>
  <si>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</si>
  <si>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</si>
  <si>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</si>
  <si>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</si>
  <si>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</si>
  <si>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</si>
  <si>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</si>
  <si>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</si>
  <si>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</si>
  <si>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</si>
  <si>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</si>
  <si>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</si>
  <si>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</si>
  <si>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</si>
  <si>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</si>
  <si>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</si>
  <si>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</si>
  <si>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</si>
  <si>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</si>
  <si>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</si>
  <si>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</si>
  <si>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</si>
  <si>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</si>
  <si>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</si>
  <si>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</si>
  <si>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</si>
  <si>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</si>
  <si>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</si>
  <si>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</si>
  <si>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</si>
  <si>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</si>
  <si>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</si>
  <si>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</si>
  <si>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</si>
  <si>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</si>
  <si>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</si>
  <si>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</si>
  <si>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</si>
  <si>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</si>
  <si>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</si>
  <si>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</si>
  <si>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</si>
  <si>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</si>
  <si>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</si>
  <si>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</si>
  <si>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</si>
  <si>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</si>
  <si>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</si>
  <si>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</si>
  <si>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</si>
  <si>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</si>
  <si>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</si>
  <si>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</si>
  <si>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</si>
  <si>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</si>
  <si>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</si>
  <si>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</si>
  <si>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</si>
  <si>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</si>
  <si>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</si>
  <si>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</si>
  <si>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</si>
  <si>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</si>
  <si>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</si>
  <si>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</si>
  <si>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</si>
  <si>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</si>
  <si>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</si>
  <si>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</si>
  <si>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</si>
  <si>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</si>
  <si>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</si>
  <si>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</si>
  <si>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</si>
  <si>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</si>
  <si>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</si>
  <si>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</si>
  <si>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</si>
  <si>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</si>
  <si>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</si>
  <si>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</si>
  <si>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</si>
  <si>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</si>
  <si>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</si>
  <si>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</si>
  <si>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</si>
  <si>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</si>
  <si>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</si>
  <si>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</si>
  <si>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</si>
  <si>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</si>
  <si>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</si>
  <si>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</si>
  <si>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</si>
  <si>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</si>
  <si>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</si>
  <si>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</si>
  <si>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</si>
  <si>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</si>
  <si>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</si>
  <si>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</si>
  <si>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</si>
  <si>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</si>
  <si>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</si>
  <si>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</si>
  <si>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</si>
  <si>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</si>
  <si>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</si>
  <si>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</si>
  <si>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</si>
  <si>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</si>
  <si>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</si>
  <si>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</si>
  <si>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</si>
  <si>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</si>
  <si>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</si>
  <si>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</si>
  <si>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</si>
  <si>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</si>
  <si>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</si>
  <si>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</si>
  <si>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</si>
  <si>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</si>
  <si>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</si>
  <si>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</si>
  <si>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</si>
  <si>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</si>
  <si>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</si>
  <si>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</si>
  <si>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</si>
  <si>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</si>
  <si>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</si>
  <si>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</si>
  <si>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</si>
  <si>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</si>
  <si>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</si>
  <si>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</si>
  <si>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</si>
  <si>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</si>
  <si>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</si>
  <si>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</si>
  <si>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</si>
  <si>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</si>
  <si>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</si>
  <si>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</si>
  <si>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</si>
  <si>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</si>
  <si>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</si>
  <si>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</si>
  <si>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</si>
  <si>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</si>
  <si>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</si>
  <si>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</si>
  <si>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</si>
  <si>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</si>
  <si>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</si>
  <si>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</si>
  <si>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</si>
  <si>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</si>
  <si>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</si>
  <si>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</si>
  <si>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</si>
  <si>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</si>
  <si>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</si>
  <si>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</si>
  <si>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</si>
  <si>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</si>
  <si>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</si>
  <si>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</si>
  <si>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</si>
  <si>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</si>
  <si>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</si>
  <si>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</si>
  <si>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</si>
  <si>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</si>
  <si>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</si>
  <si>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</si>
  <si>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</si>
  <si>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</si>
  <si>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</si>
  <si>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</si>
  <si>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</si>
  <si>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</si>
  <si>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</si>
  <si>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</si>
  <si>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</si>
  <si>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</si>
  <si>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</si>
  <si>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</si>
  <si>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</si>
  <si>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</si>
  <si>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</si>
  <si>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</si>
  <si>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</si>
  <si>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</si>
  <si>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</si>
  <si>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</si>
  <si>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</si>
  <si>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</si>
  <si>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</si>
  <si>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</si>
  <si>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</si>
  <si>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</si>
  <si>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</si>
  <si>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</si>
  <si>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</si>
  <si>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</si>
  <si>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</si>
  <si>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</si>
  <si>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</si>
  <si>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</si>
  <si>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</si>
  <si>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</si>
  <si>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</si>
  <si>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</si>
  <si>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</si>
  <si>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</si>
  <si>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</si>
  <si>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</si>
  <si>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</si>
  <si>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</si>
  <si>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</si>
  <si>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</si>
  <si>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</si>
  <si>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</si>
  <si>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</si>
  <si>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</si>
  <si>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</si>
  <si>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</si>
  <si>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</si>
  <si>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</si>
  <si>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</si>
  <si>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</si>
  <si>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</si>
  <si>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</si>
  <si>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</si>
  <si>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</si>
  <si>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</si>
  <si>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</si>
  <si>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</si>
  <si>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</si>
  <si>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</si>
  <si>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</si>
  <si>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</si>
  <si>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</si>
  <si>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</si>
  <si>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</si>
  <si>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</si>
  <si>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</si>
  <si>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</si>
  <si>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</si>
  <si>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</si>
  <si>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</si>
  <si>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</si>
  <si>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</si>
  <si>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</si>
  <si>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</si>
  <si>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</si>
  <si>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</si>
  <si>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</si>
  <si>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</si>
  <si>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</si>
  <si>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</si>
  <si>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</si>
  <si>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</si>
  <si>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</si>
  <si>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</si>
  <si>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</si>
  <si>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</si>
  <si>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</si>
  <si>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</si>
  <si>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</si>
  <si>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</si>
  <si>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</si>
  <si>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</si>
  <si>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</si>
  <si>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</si>
  <si>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</si>
  <si>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</si>
  <si>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</si>
  <si>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</si>
  <si>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</si>
  <si>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</si>
  <si>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</si>
  <si>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</si>
  <si>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</si>
  <si>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</si>
  <si>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</si>
  <si>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</si>
  <si>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</si>
  <si>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</si>
  <si>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</si>
  <si>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</si>
  <si>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</si>
  <si>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</si>
  <si>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</si>
  <si>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</si>
  <si>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</si>
  <si>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</si>
  <si>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</si>
  <si>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</si>
  <si>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</si>
  <si>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</si>
  <si>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</si>
  <si>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</si>
  <si>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</si>
  <si>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</si>
  <si>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</si>
  <si>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</si>
  <si>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</si>
  <si>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</si>
  <si>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</si>
  <si>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</si>
  <si>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</si>
  <si>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</si>
  <si>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</si>
  <si>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</si>
  <si>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</si>
  <si>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</si>
  <si>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</si>
  <si>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</si>
  <si>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</si>
  <si>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</si>
  <si>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</si>
  <si>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</si>
  <si>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</si>
  <si>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</si>
  <si>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</si>
  <si>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</si>
  <si>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</si>
  <si>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</si>
  <si>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</si>
  <si>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</si>
  <si>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</si>
  <si>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</si>
  <si>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</si>
  <si>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</si>
  <si>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</si>
  <si>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</si>
  <si>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</si>
  <si>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</si>
  <si>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</si>
  <si>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</si>
  <si>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</si>
  <si>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</si>
  <si>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</si>
  <si>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</si>
  <si>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</si>
  <si>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</si>
  <si>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</si>
  <si>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</si>
  <si>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</si>
  <si>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</si>
  <si>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</si>
  <si>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</si>
  <si>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</si>
  <si>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</si>
  <si>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</si>
  <si>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</si>
  <si>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</si>
  <si>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</si>
  <si>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</si>
  <si>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</si>
  <si>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</si>
  <si>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</si>
  <si>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</si>
  <si>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</si>
  <si>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</si>
  <si>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</si>
  <si>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</si>
  <si>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</si>
  <si>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</si>
  <si>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</si>
  <si>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</si>
  <si>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</si>
  <si>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</si>
  <si>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</si>
  <si>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</si>
  <si>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</si>
  <si>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</si>
  <si>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</si>
  <si>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</si>
  <si>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</si>
  <si>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</si>
  <si>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</si>
  <si>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</si>
  <si>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</si>
  <si>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</si>
  <si>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</si>
  <si>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</si>
  <si>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</si>
  <si>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</si>
  <si>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</si>
  <si>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</si>
  <si>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</si>
  <si>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</si>
  <si>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</si>
  <si>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</si>
  <si>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</si>
  <si>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</si>
  <si>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</si>
  <si>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</si>
  <si>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</si>
  <si>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</si>
  <si>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</si>
  <si>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</si>
  <si>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</si>
  <si>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</si>
  <si>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</si>
  <si>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</si>
  <si>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</si>
  <si>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</si>
  <si>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</si>
  <si>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</si>
  <si>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</si>
  <si>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</si>
  <si>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</si>
  <si>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</si>
  <si>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</si>
  <si>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</si>
  <si>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</si>
  <si>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</si>
  <si>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</si>
  <si>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</si>
  <si>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</si>
  <si>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</si>
  <si>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</si>
  <si>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</si>
  <si>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</si>
  <si>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</si>
  <si>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</si>
  <si>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</si>
  <si>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</si>
  <si>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</si>
  <si>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</si>
  <si>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</si>
  <si>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</si>
  <si>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</si>
  <si>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</si>
  <si>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</si>
  <si>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</si>
  <si>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</si>
  <si>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</si>
  <si>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</si>
  <si>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</si>
  <si>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</si>
  <si>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</si>
  <si>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</si>
  <si>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</si>
  <si>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</si>
  <si>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</si>
  <si>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</si>
  <si>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</si>
  <si>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</si>
  <si>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</si>
  <si>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</si>
  <si>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</si>
  <si>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</si>
  <si>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</si>
  <si>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</si>
  <si>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</si>
  <si>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</si>
  <si>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</si>
  <si>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</si>
  <si>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</si>
  <si>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</si>
  <si>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</si>
  <si>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</si>
  <si>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</si>
  <si>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</si>
  <si>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</si>
  <si>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</si>
  <si>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</si>
  <si>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</si>
  <si>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</si>
  <si>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</si>
  <si>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</si>
  <si>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</si>
  <si>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</si>
  <si>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</si>
  <si>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</si>
  <si>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</si>
  <si>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</si>
  <si>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</si>
  <si>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</si>
  <si>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</si>
  <si>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</si>
  <si>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</si>
  <si>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</si>
  <si>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</si>
  <si>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</si>
  <si>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</si>
  <si>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</si>
  <si>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</si>
  <si>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</si>
  <si>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</si>
  <si>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</si>
  <si>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</si>
  <si>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</si>
  <si>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</si>
  <si>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</si>
  <si>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</si>
  <si>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</si>
  <si>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</si>
  <si>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</si>
  <si>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</si>
  <si>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</si>
  <si>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</si>
  <si>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</si>
  <si>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</si>
  <si>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</si>
  <si>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</si>
  <si>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</si>
  <si>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</si>
  <si>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</si>
  <si>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</si>
  <si>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</si>
  <si>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</si>
  <si>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</si>
  <si>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</si>
  <si>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</si>
  <si>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</si>
  <si>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</si>
  <si>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</si>
  <si>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</si>
  <si>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</si>
  <si>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</si>
  <si>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</si>
  <si>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</si>
  <si>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</si>
  <si>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</si>
  <si>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</si>
  <si>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</si>
  <si>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</si>
  <si>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</si>
  <si>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</si>
  <si>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</si>
  <si>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</si>
  <si>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</si>
  <si>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</si>
  <si>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</si>
  <si>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</si>
  <si>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</si>
  <si>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</si>
  <si>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</si>
  <si>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</si>
  <si>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</si>
  <si>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</si>
  <si>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</si>
  <si>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</si>
  <si>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</si>
  <si>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</si>
  <si>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</si>
  <si>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</si>
  <si>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</si>
  <si>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</si>
  <si>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</si>
  <si>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</si>
  <si>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</si>
  <si>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</si>
  <si>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</si>
  <si>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</si>
  <si>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</si>
  <si>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</si>
  <si>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</si>
  <si>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</si>
  <si>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</si>
  <si>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</si>
  <si>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</si>
  <si>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</si>
  <si>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</si>
  <si>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</si>
  <si>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</si>
  <si>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</si>
  <si>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</si>
  <si>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</si>
  <si>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</si>
  <si>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</si>
  <si>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</si>
  <si>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</si>
  <si>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</si>
  <si>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</si>
  <si>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</si>
  <si>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</si>
  <si>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</si>
  <si>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</si>
  <si>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</si>
  <si>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</si>
  <si>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</si>
  <si>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</si>
  <si>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</si>
  <si>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</si>
  <si>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</si>
  <si>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</si>
  <si>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</si>
  <si>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</si>
  <si>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</si>
  <si>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</si>
  <si>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</si>
  <si>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</si>
  <si>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</si>
  <si>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</si>
  <si>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</si>
  <si>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</si>
  <si>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</si>
  <si>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</si>
  <si>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</si>
  <si>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</si>
  <si>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</si>
  <si>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</si>
  <si>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</si>
  <si>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</si>
  <si>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</si>
  <si>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</si>
  <si>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</si>
  <si>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</si>
  <si>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</si>
  <si>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</si>
  <si>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</si>
  <si>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</si>
  <si>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</si>
  <si>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</si>
  <si>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</si>
  <si>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</si>
  <si>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</si>
  <si>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</si>
  <si>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</si>
  <si>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</si>
  <si>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</si>
  <si>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</si>
  <si>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</si>
  <si>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</si>
  <si>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</si>
  <si>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</si>
  <si>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</si>
  <si>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</si>
  <si>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</si>
  <si>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</si>
  <si>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</si>
  <si>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</si>
  <si>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</si>
  <si>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</si>
  <si>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</si>
  <si>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</si>
  <si>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</si>
  <si>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</si>
  <si>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</si>
  <si>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</si>
  <si>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</si>
  <si>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</si>
  <si>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</si>
  <si>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</si>
  <si>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</si>
  <si>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</si>
  <si>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</si>
  <si>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</si>
  <si>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</si>
  <si>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</si>
  <si>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</si>
  <si>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</si>
  <si>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</si>
  <si>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</si>
  <si>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</si>
  <si>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</si>
  <si>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</si>
  <si>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</si>
  <si>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</si>
  <si>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</si>
  <si>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</si>
  <si>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</si>
  <si>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</si>
  <si>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</si>
  <si>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</si>
  <si>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</si>
  <si>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</si>
  <si>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</si>
  <si>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</si>
  <si>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</si>
  <si>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</si>
  <si>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</si>
  <si>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</si>
  <si>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</si>
  <si>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</si>
  <si>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</si>
  <si>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</si>
  <si>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</si>
  <si>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</si>
  <si>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</si>
  <si>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</si>
  <si>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</si>
  <si>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</si>
  <si>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</si>
  <si>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</si>
  <si>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</si>
  <si>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</si>
  <si>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</si>
  <si>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</si>
  <si>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</si>
  <si>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</si>
  <si>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</si>
  <si>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</si>
  <si>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</si>
  <si>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</si>
  <si>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</si>
  <si>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</si>
  <si>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</si>
  <si>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</si>
  <si>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</si>
  <si>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</si>
  <si>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</si>
  <si>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</si>
  <si>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</si>
  <si>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</si>
  <si>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</si>
  <si>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</si>
  <si>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</si>
  <si>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</si>
  <si>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</si>
  <si>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</si>
  <si>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</si>
  <si>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</si>
  <si>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</si>
  <si>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</si>
  <si>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</si>
  <si>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</si>
  <si>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</si>
  <si>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</si>
  <si>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</si>
  <si>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</si>
  <si>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</si>
  <si>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</si>
  <si>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</si>
  <si>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</si>
  <si>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</si>
  <si>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</si>
  <si>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</si>
  <si>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</si>
  <si>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</si>
  <si>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</si>
  <si>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</si>
  <si>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</si>
  <si>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</si>
  <si>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</si>
  <si>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</si>
  <si>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</si>
  <si>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</si>
  <si>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</si>
  <si>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</si>
  <si>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</si>
  <si>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</si>
  <si>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</si>
  <si>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</si>
  <si>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</si>
  <si>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</si>
  <si>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</si>
  <si>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</si>
  <si>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</si>
  <si>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</si>
  <si>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</si>
  <si>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</si>
  <si>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</si>
  <si>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</si>
  <si>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</si>
  <si>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</si>
  <si>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</si>
  <si>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</si>
  <si>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</si>
  <si>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</si>
  <si>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</si>
  <si>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</si>
  <si>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</si>
  <si>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</si>
  <si>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</si>
  <si>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</si>
  <si>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</si>
  <si>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</si>
  <si>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</si>
  <si>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</si>
  <si>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</si>
  <si>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</si>
  <si>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</si>
  <si>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</si>
  <si>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</si>
  <si>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</si>
  <si>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</si>
  <si>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</si>
  <si>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</si>
  <si>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</si>
  <si>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</si>
  <si>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</si>
  <si>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</si>
  <si>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</si>
  <si>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</si>
  <si>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</si>
  <si>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</si>
  <si>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</si>
  <si>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</si>
  <si>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</si>
  <si>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</si>
  <si>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</si>
  <si>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</si>
  <si>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</si>
  <si>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</si>
  <si>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</si>
  <si>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</si>
  <si>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</si>
  <si>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</si>
  <si>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</si>
  <si>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</si>
  <si>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</si>
  <si>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</si>
  <si>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</si>
  <si>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</si>
  <si>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</si>
  <si>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</si>
  <si>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</si>
  <si>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</si>
  <si>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</si>
  <si>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</si>
  <si>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</si>
  <si>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</si>
  <si>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</si>
  <si>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</si>
  <si>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</si>
  <si>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</si>
  <si>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</si>
  <si>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</si>
  <si>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</si>
  <si>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</si>
  <si>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</si>
  <si>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</si>
  <si>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</si>
  <si>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</si>
  <si>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</si>
  <si>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</si>
  <si>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</si>
  <si>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</si>
  <si>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</si>
  <si>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</si>
  <si>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</si>
  <si>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</si>
  <si>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</si>
  <si>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</si>
  <si>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</si>
  <si>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</si>
  <si>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</si>
  <si>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</si>
  <si>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</si>
  <si>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</si>
  <si>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</si>
  <si>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</si>
  <si>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</si>
  <si>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</si>
  <si>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</si>
  <si>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</si>
  <si>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</si>
  <si>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</si>
  <si>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</si>
  <si>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</si>
  <si>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</si>
  <si>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</si>
  <si>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</si>
  <si>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</si>
  <si>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</si>
  <si>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</si>
  <si>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</si>
  <si>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</si>
  <si>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</si>
  <si>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</si>
  <si>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</si>
  <si>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</si>
  <si>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</si>
  <si>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</si>
  <si>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</si>
  <si>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</si>
  <si>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</si>
  <si>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</si>
  <si>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</si>
  <si>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</si>
  <si>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</si>
  <si>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</si>
  <si>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</si>
  <si>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</si>
  <si>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</si>
  <si>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</si>
  <si>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</si>
  <si>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</si>
  <si>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</si>
  <si>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</si>
  <si>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</si>
  <si>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</si>
  <si>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</si>
  <si>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</si>
  <si>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</si>
  <si>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</si>
  <si>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</si>
  <si>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</si>
  <si>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</si>
  <si>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</si>
  <si>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</si>
  <si>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</si>
  <si>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</si>
  <si>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</si>
  <si>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</si>
  <si>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</si>
  <si>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</si>
  <si>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</si>
  <si>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</si>
  <si>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</si>
  <si>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</si>
  <si>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</si>
  <si>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</si>
  <si>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</si>
  <si>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</si>
  <si>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</si>
  <si>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</si>
  <si>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</si>
  <si>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</si>
  <si>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</si>
  <si>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</si>
  <si>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</si>
  <si>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</si>
  <si>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</si>
  <si>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</si>
  <si>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</si>
  <si>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</si>
  <si>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</si>
  <si>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</si>
  <si>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</si>
  <si>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</si>
  <si>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</si>
  <si>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</si>
  <si>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</si>
  <si>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</si>
  <si>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</si>
  <si>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</si>
  <si>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</si>
  <si>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</si>
  <si>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</si>
  <si>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</si>
  <si>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</si>
  <si>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</si>
  <si>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</si>
  <si>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</si>
  <si>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</si>
  <si>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</si>
  <si>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</si>
  <si>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</si>
  <si>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</si>
  <si>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</si>
  <si>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</si>
  <si>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</si>
  <si>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</si>
  <si>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</si>
  <si>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</si>
  <si>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</si>
  <si>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</si>
  <si>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</si>
  <si>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</si>
  <si>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</si>
  <si>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</si>
  <si>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</si>
  <si>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</si>
  <si>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</si>
  <si>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</si>
  <si>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</si>
  <si>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</si>
  <si>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</si>
  <si>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</si>
  <si>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</si>
  <si>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</si>
  <si>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</si>
  <si>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</si>
  <si>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</si>
  <si>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</si>
  <si>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</si>
  <si>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</si>
  <si>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</si>
  <si>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</si>
  <si>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</si>
  <si>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</si>
  <si>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</si>
  <si>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</si>
  <si>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</si>
  <si>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</si>
  <si>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</si>
  <si>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</si>
  <si>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</si>
  <si>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</si>
  <si>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</si>
  <si>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</si>
  <si>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</si>
  <si>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</si>
  <si>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</si>
  <si>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</si>
  <si>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</si>
  <si>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</si>
  <si>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</si>
  <si>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</si>
  <si>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</si>
  <si>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</si>
  <si>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</si>
  <si>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</si>
  <si>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</si>
  <si>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</si>
  <si>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</si>
  <si>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</si>
  <si>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</si>
  <si>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</si>
  <si>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</si>
  <si>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</si>
  <si>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</si>
  <si>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</si>
  <si>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</si>
  <si>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</si>
  <si>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</si>
  <si>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</si>
  <si>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</si>
  <si>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</si>
  <si>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</si>
  <si>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</si>
  <si>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</si>
  <si>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</si>
  <si>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</si>
  <si>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</si>
  <si>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</si>
  <si>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</si>
  <si>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</si>
  <si>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</si>
  <si>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</si>
  <si>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</si>
  <si>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</si>
  <si>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</si>
  <si>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</si>
  <si>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</si>
  <si>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</si>
  <si>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</si>
  <si>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</si>
  <si>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</si>
  <si>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</si>
  <si>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</si>
  <si>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</si>
  <si>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</si>
  <si>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</si>
  <si>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</si>
  <si>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</si>
  <si>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</si>
  <si>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</si>
  <si>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</si>
  <si>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</si>
  <si>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</si>
  <si>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</si>
  <si>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</si>
  <si>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</si>
  <si>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</si>
  <si>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</si>
  <si>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</si>
  <si>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</si>
  <si>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</si>
  <si>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</si>
  <si>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</si>
  <si>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</si>
  <si>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</si>
  <si>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</si>
  <si>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</si>
  <si>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</si>
  <si>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</si>
  <si>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</si>
  <si>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</si>
  <si>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</si>
  <si>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</si>
  <si>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</si>
  <si>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</si>
  <si>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</si>
  <si>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</si>
  <si>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</si>
  <si>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</si>
  <si>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</si>
  <si>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</si>
  <si>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</si>
  <si>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</si>
  <si>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</si>
  <si>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</si>
  <si>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</si>
  <si>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</si>
  <si>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</si>
  <si>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</si>
  <si>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</si>
  <si>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</si>
  <si>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</si>
  <si>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</si>
  <si>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</si>
  <si>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</si>
  <si>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</si>
  <si>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</si>
  <si>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</si>
  <si>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</si>
  <si>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</si>
  <si>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</si>
  <si>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</si>
  <si>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</si>
  <si>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</si>
  <si>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</si>
  <si>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</si>
  <si>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</si>
  <si>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</si>
  <si>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</si>
  <si>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</si>
  <si>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</si>
  <si>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</si>
  <si>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</si>
  <si>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</si>
  <si>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</si>
  <si>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</si>
  <si>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</si>
  <si>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</si>
  <si>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</si>
  <si>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</si>
  <si>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</si>
  <si>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</si>
  <si>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</si>
  <si>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</si>
  <si>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</si>
  <si>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</si>
  <si>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</si>
  <si>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</si>
  <si>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</si>
  <si>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</si>
  <si>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</si>
  <si>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</si>
  <si>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</si>
  <si>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</si>
  <si>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</si>
  <si>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</si>
  <si>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</si>
  <si>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</si>
  <si>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</si>
  <si>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</si>
  <si>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</si>
  <si>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</si>
  <si>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</si>
  <si>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</si>
  <si>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</si>
  <si>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</si>
  <si>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</si>
  <si>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</si>
  <si>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</si>
  <si>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</si>
  <si>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</si>
  <si>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</si>
  <si>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</si>
  <si>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</si>
  <si>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</si>
  <si>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</si>
  <si>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</si>
  <si>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</si>
  <si>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</si>
  <si>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</si>
  <si>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</si>
  <si>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</si>
  <si>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</si>
  <si>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</si>
  <si>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</si>
  <si>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</si>
  <si>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</si>
  <si>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</si>
  <si>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</si>
  <si>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</si>
  <si>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</si>
  <si>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</si>
  <si>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</si>
  <si>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</si>
  <si>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</si>
  <si>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</si>
  <si>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</si>
  <si>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</si>
  <si>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</si>
  <si>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</si>
  <si>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</si>
  <si>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</si>
  <si>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</si>
  <si>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</si>
  <si>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</si>
  <si>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</si>
  <si>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</si>
  <si>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</si>
  <si>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</si>
  <si>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</si>
  <si>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</si>
  <si>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</si>
  <si>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</si>
  <si>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</si>
  <si>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</si>
  <si>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</si>
  <si>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</si>
  <si>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</si>
  <si>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</si>
  <si>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</si>
  <si>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</si>
  <si>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</si>
  <si>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</si>
  <si>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</si>
  <si>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</si>
  <si>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</si>
  <si>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</si>
  <si>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</si>
  <si>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</si>
  <si>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</si>
  <si>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</si>
  <si>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</si>
  <si>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</si>
  <si>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</si>
  <si>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</si>
  <si>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</si>
  <si>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</si>
  <si>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</si>
  <si>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</si>
  <si>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</si>
  <si>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</si>
  <si>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</si>
  <si>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</si>
  <si>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</si>
  <si>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</si>
  <si>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</si>
  <si>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</si>
  <si>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</si>
  <si>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</si>
  <si>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</si>
  <si>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</si>
  <si>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</si>
  <si>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</si>
  <si>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</si>
  <si>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</si>
  <si>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</si>
  <si>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</si>
  <si>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</si>
  <si>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</si>
  <si>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</si>
  <si>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</si>
  <si>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</si>
  <si>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</si>
  <si>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</si>
  <si>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</si>
  <si>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</si>
  <si>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</si>
  <si>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</si>
  <si>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</si>
  <si>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</si>
  <si>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</si>
  <si>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</si>
  <si>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</si>
  <si>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</si>
  <si>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</si>
  <si>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</si>
  <si>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</si>
  <si>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</si>
  <si>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</si>
  <si>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</si>
  <si>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</si>
  <si>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</si>
  <si>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</si>
  <si>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</si>
  <si>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</si>
  <si>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</si>
  <si>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</si>
  <si>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</si>
  <si>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</si>
  <si>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</si>
  <si>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</si>
  <si>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</si>
  <si>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</si>
  <si>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</si>
  <si>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</si>
  <si>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</si>
  <si>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</si>
  <si>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</si>
  <si>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</si>
  <si>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</si>
  <si>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</si>
  <si>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</si>
  <si>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</si>
  <si>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</si>
  <si>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</si>
  <si>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</si>
  <si>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</si>
  <si>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</si>
  <si>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</si>
  <si>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</si>
  <si>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</si>
  <si>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</si>
  <si>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</si>
  <si>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</si>
  <si>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</si>
  <si>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</si>
  <si>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</si>
  <si>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</si>
  <si>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</si>
  <si>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</si>
  <si>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</si>
  <si>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</si>
  <si>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</si>
  <si>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</si>
  <si>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</si>
  <si>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</si>
  <si>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</si>
  <si>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</si>
  <si>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</si>
  <si>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</si>
  <si>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</si>
  <si>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</si>
  <si>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</si>
  <si>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</si>
  <si>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</si>
  <si>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</si>
  <si>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</si>
  <si>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</si>
  <si>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</si>
  <si>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</si>
  <si>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</si>
  <si>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</si>
  <si>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</si>
  <si>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</si>
  <si>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</si>
  <si>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</si>
  <si>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</si>
  <si>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</si>
  <si>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</si>
  <si>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</si>
  <si>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</si>
  <si>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</si>
  <si>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</si>
  <si>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</si>
  <si>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</si>
  <si>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</si>
  <si>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</si>
  <si>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</si>
  <si>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</si>
  <si>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</si>
  <si>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</si>
  <si>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</si>
  <si>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</si>
  <si>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</si>
  <si>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</si>
  <si>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</si>
  <si>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</si>
  <si>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</si>
  <si>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</si>
  <si>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</si>
  <si>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</si>
  <si>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</si>
  <si>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</si>
  <si>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</si>
  <si>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</si>
  <si>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</si>
  <si>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</si>
  <si>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</si>
  <si>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</si>
  <si>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</si>
  <si>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</si>
  <si>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</si>
  <si>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</si>
  <si>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</si>
  <si>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</si>
  <si>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</si>
  <si>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</si>
  <si>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</si>
  <si>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</si>
  <si>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</si>
  <si>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</si>
  <si>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</si>
  <si>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</si>
  <si>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</si>
  <si>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</si>
  <si>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</si>
  <si>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</si>
  <si>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</si>
  <si>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</si>
  <si>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</si>
  <si>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</si>
  <si>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</si>
  <si>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</si>
  <si>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</si>
  <si>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</si>
  <si>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</si>
  <si>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</si>
  <si>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</si>
  <si>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</si>
  <si>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</si>
  <si>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</si>
  <si>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</si>
  <si>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</si>
  <si>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</si>
  <si>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</si>
  <si>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</si>
  <si>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</si>
  <si>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</si>
  <si>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</si>
  <si>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</si>
  <si>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</si>
  <si>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</si>
  <si>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</si>
  <si>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</si>
  <si>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</si>
  <si>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</si>
  <si>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</si>
  <si>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</si>
  <si>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</si>
  <si>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</si>
  <si>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</si>
  <si>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</si>
  <si>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</si>
  <si>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</si>
  <si>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</si>
  <si>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</si>
  <si>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</si>
  <si>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</si>
  <si>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</si>
  <si>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</si>
  <si>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</si>
  <si>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</si>
  <si>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</si>
  <si>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</si>
  <si>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</si>
  <si>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</si>
  <si>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</si>
  <si>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</si>
  <si>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</si>
  <si>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</si>
  <si>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</si>
  <si>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</si>
  <si>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</si>
  <si>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</si>
  <si>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</si>
  <si>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</si>
  <si>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</si>
  <si>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</si>
  <si>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</si>
  <si>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</si>
  <si>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</si>
  <si>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</si>
  <si>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</si>
  <si>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</si>
  <si>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</si>
  <si>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</si>
  <si>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</si>
  <si>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</si>
  <si>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</si>
  <si>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</si>
  <si>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</si>
  <si>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</si>
  <si>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</si>
  <si>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</si>
  <si>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</si>
  <si>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</si>
  <si>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</si>
  <si>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</si>
  <si>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</si>
  <si>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</si>
  <si>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</si>
  <si>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</si>
  <si>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</si>
  <si>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</si>
  <si>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</si>
  <si>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</si>
  <si>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</si>
  <si>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</si>
  <si>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</si>
  <si>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</si>
  <si>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</si>
  <si>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</si>
  <si>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</si>
  <si>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</si>
  <si>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</si>
  <si>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</si>
  <si>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</si>
  <si>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</si>
  <si>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</si>
  <si>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</si>
  <si>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</si>
  <si>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</si>
  <si>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</si>
  <si>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</si>
  <si>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</si>
  <si>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</si>
  <si>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</si>
  <si>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</si>
  <si>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</si>
  <si>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</si>
  <si>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</si>
  <si>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</si>
  <si>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</si>
  <si>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</si>
  <si>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</si>
  <si>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</si>
  <si>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</si>
  <si>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</si>
  <si>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</si>
  <si>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</si>
  <si>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</si>
  <si>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</si>
  <si>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</si>
  <si>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</si>
  <si>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</si>
  <si>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</si>
  <si>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</si>
  <si>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</si>
  <si>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</si>
  <si>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</si>
  <si>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</si>
  <si>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</si>
  <si>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</si>
  <si>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</si>
  <si>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</si>
  <si>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</si>
  <si>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</si>
  <si>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</si>
  <si>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</si>
  <si>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</si>
  <si>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</si>
  <si>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</si>
  <si>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</si>
  <si>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</si>
  <si>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</si>
  <si>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</si>
  <si>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</si>
  <si>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</si>
  <si>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</si>
  <si>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</si>
  <si>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</si>
  <si>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</si>
  <si>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</si>
  <si>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</si>
  <si>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</si>
  <si>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</si>
  <si>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</si>
  <si>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</si>
  <si>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</si>
  <si>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</si>
  <si>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</si>
  <si>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</si>
  <si>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</si>
  <si>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</si>
  <si>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</si>
  <si>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</si>
  <si>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</si>
  <si>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</si>
  <si>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</si>
  <si>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</si>
  <si>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</si>
  <si>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</si>
  <si>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</si>
  <si>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</si>
  <si>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</si>
  <si>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</si>
  <si>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</si>
  <si>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</si>
  <si>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</si>
  <si>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</si>
  <si>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</si>
  <si>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</si>
  <si>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</si>
  <si>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</si>
  <si>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</si>
  <si>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</si>
  <si>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</si>
  <si>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</si>
  <si>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</si>
  <si>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</si>
  <si>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</si>
  <si>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</si>
  <si>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</si>
  <si>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</si>
  <si>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</si>
  <si>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</si>
  <si>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</si>
  <si>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</si>
  <si>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</si>
  <si>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</si>
  <si>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</si>
  <si>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</si>
  <si>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</si>
  <si>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</si>
  <si>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</si>
  <si>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</si>
  <si>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</si>
  <si>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</si>
  <si>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</si>
  <si>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</si>
  <si>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</si>
  <si>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</si>
  <si>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</si>
  <si>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</si>
  <si>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</si>
  <si>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</si>
  <si>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</si>
  <si>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</si>
  <si>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</si>
  <si>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</si>
  <si>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</si>
  <si>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</si>
  <si>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</si>
  <si>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</si>
  <si>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</si>
  <si>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</si>
  <si>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</si>
  <si>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</si>
  <si>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</si>
  <si>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</si>
  <si>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</si>
  <si>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</si>
  <si>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</si>
  <si>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</si>
  <si>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</si>
  <si>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</si>
  <si>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</si>
  <si>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</si>
  <si>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</si>
  <si>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</si>
  <si>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</si>
  <si>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</si>
  <si>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</si>
  <si>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</si>
  <si>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</si>
  <si>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</si>
  <si>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</si>
  <si>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</si>
  <si>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</si>
  <si>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</si>
  <si>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</si>
  <si>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</si>
  <si>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</si>
  <si>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</si>
  <si>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</si>
  <si>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</si>
  <si>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</si>
  <si>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</si>
  <si>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</si>
  <si>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</si>
  <si>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</si>
  <si>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</si>
  <si>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</si>
  <si>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</si>
  <si>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</si>
  <si>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</si>
  <si>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</si>
  <si>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</si>
  <si>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</si>
  <si>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</si>
  <si>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</si>
  <si>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</si>
  <si>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</si>
  <si>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</si>
  <si>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</si>
  <si>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</si>
  <si>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</si>
  <si>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</si>
  <si>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</si>
  <si>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</si>
  <si>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</si>
  <si>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</si>
  <si>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</si>
  <si>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</si>
  <si>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</si>
  <si>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</si>
  <si>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</si>
  <si>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</si>
  <si>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</si>
  <si>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</si>
  <si>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</si>
  <si>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</si>
  <si>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</si>
  <si>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</si>
  <si>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</si>
  <si>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</si>
  <si>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</si>
  <si>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</si>
  <si>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</si>
  <si>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</si>
  <si>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</si>
  <si>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</si>
  <si>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</si>
  <si>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</si>
  <si>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</si>
  <si>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</si>
  <si>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</si>
  <si>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</si>
  <si>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</si>
  <si>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</si>
  <si>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</si>
  <si>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</si>
  <si>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</si>
  <si>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</si>
  <si>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</si>
  <si>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</si>
  <si>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</si>
  <si>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</si>
  <si>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</si>
  <si>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</si>
  <si>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</si>
  <si>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</si>
  <si>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</si>
  <si>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</si>
  <si>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</si>
  <si>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</si>
  <si>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</si>
  <si>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</si>
  <si>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</si>
  <si>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</si>
  <si>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</si>
  <si>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</si>
  <si>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</si>
  <si>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</si>
  <si>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</si>
  <si>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</si>
  <si>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</si>
  <si>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</si>
  <si>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</si>
  <si>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</si>
  <si>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</si>
  <si>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</si>
  <si>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</si>
  <si>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</si>
  <si>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</si>
  <si>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</si>
  <si>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</si>
  <si>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</si>
  <si>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</si>
  <si>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</si>
  <si>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</si>
  <si>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</si>
  <si>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</si>
  <si>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</si>
  <si>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</si>
  <si>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</si>
  <si>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</si>
  <si>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</si>
  <si>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</si>
  <si>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</si>
  <si>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</si>
  <si>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</si>
  <si>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</si>
  <si>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</si>
  <si>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</si>
  <si>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</si>
  <si>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</si>
  <si>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</si>
  <si>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</si>
  <si>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</si>
  <si>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</si>
  <si>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</si>
  <si>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</si>
  <si>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</si>
  <si>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</si>
  <si>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</si>
  <si>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</si>
  <si>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</si>
  <si>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</si>
  <si>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</si>
  <si>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</si>
  <si>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</si>
  <si>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</si>
  <si>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</si>
  <si>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</si>
  <si>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</si>
  <si>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</si>
  <si>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</si>
  <si>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</si>
  <si>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</si>
  <si>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</si>
  <si>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</si>
  <si>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</si>
  <si>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</si>
  <si>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</si>
  <si>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</si>
  <si>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</si>
  <si>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</si>
  <si>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</si>
  <si>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</si>
  <si>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</si>
  <si>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</si>
  <si>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</si>
  <si>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</si>
  <si>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</si>
  <si>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</si>
  <si>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</si>
  <si>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</si>
  <si>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</si>
  <si>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</si>
  <si>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</si>
  <si>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</si>
  <si>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</si>
  <si>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</si>
  <si>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</si>
  <si>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</si>
  <si>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</si>
  <si>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</si>
  <si>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</si>
  <si>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</si>
  <si>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</si>
  <si>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</si>
  <si>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</si>
  <si>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</si>
  <si>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</si>
  <si>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</si>
  <si>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</si>
  <si>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</si>
  <si>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</si>
  <si>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</si>
  <si>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</si>
  <si>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</si>
  <si>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</si>
  <si>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</si>
  <si>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</si>
  <si>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</si>
  <si>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</si>
  <si>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</si>
  <si>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</si>
  <si>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</si>
  <si>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</si>
  <si>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</si>
  <si>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</si>
  <si>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</si>
  <si>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</si>
  <si>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</si>
  <si>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</si>
  <si>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</si>
  <si>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</si>
  <si>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</si>
  <si>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</si>
  <si>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</si>
  <si>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</si>
  <si>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</si>
  <si>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</si>
  <si>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</si>
  <si>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</si>
  <si>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</si>
  <si>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</si>
  <si>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</si>
  <si>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</si>
  <si>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</si>
  <si>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</si>
  <si>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</si>
  <si>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</si>
  <si>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</si>
  <si>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</si>
  <si>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</si>
  <si>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</si>
  <si>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</si>
  <si>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</si>
  <si>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</si>
  <si>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</si>
  <si>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</si>
  <si>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</si>
  <si>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</si>
  <si>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</si>
  <si>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</si>
  <si>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</si>
  <si>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</si>
  <si>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</si>
  <si>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</si>
  <si>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</si>
  <si>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</si>
  <si>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</si>
  <si>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</si>
  <si>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</si>
  <si>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</si>
  <si>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</si>
  <si>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</si>
  <si>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</si>
  <si>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</si>
  <si>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</si>
  <si>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</si>
  <si>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</si>
  <si>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</si>
  <si>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</si>
  <si>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</si>
  <si>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</si>
  <si>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</si>
  <si>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</si>
  <si>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</si>
  <si>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</si>
  <si>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</si>
  <si>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</si>
  <si>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</si>
  <si>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</si>
  <si>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</si>
  <si>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</si>
  <si>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</si>
  <si>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</si>
  <si>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</si>
  <si>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</si>
  <si>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</si>
  <si>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</si>
  <si>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</si>
  <si>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</si>
  <si>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</si>
  <si>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</si>
  <si>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</si>
  <si>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</si>
  <si>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</si>
  <si>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</si>
  <si>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</si>
  <si>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</si>
  <si>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</si>
  <si>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</si>
  <si>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</si>
  <si>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</si>
  <si>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</si>
  <si>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</si>
  <si>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</si>
  <si>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</si>
  <si>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</si>
  <si>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</si>
  <si>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</si>
  <si>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</si>
  <si>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</si>
  <si>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</si>
  <si>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</si>
  <si>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</si>
  <si>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</si>
  <si>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</si>
  <si>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</si>
  <si>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</si>
  <si>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</si>
  <si>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</si>
  <si>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</si>
  <si>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</si>
  <si>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</si>
  <si>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</si>
  <si>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</si>
  <si>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</si>
  <si>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</si>
  <si>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</si>
  <si>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</si>
  <si>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</si>
  <si>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</si>
  <si>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</si>
  <si>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</si>
  <si>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</si>
  <si>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</si>
  <si>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</si>
  <si>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</si>
  <si>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</si>
  <si>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</si>
  <si>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</si>
  <si>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</si>
  <si>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</si>
  <si>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</si>
  <si>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</si>
  <si>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</si>
  <si>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</si>
  <si>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</si>
  <si>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</si>
  <si>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</si>
  <si>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</si>
  <si>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</si>
  <si>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</si>
  <si>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</si>
  <si>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</si>
  <si>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</si>
  <si>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</si>
  <si>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</si>
  <si>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</si>
  <si>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</si>
  <si>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</si>
  <si>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</si>
  <si>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</si>
  <si>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</si>
  <si>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</si>
  <si>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</si>
  <si>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</si>
  <si>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</si>
  <si>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</si>
  <si>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</si>
  <si>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</si>
  <si>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</si>
  <si>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</si>
  <si>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</si>
  <si>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</si>
  <si>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</si>
  <si>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</si>
  <si>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</si>
  <si>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</si>
  <si>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</si>
  <si>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</si>
  <si>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</si>
  <si>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</si>
  <si>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</si>
  <si>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</si>
  <si>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</si>
  <si>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</si>
  <si>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</si>
  <si>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</si>
  <si>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</si>
  <si>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</si>
  <si>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</si>
  <si>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</si>
  <si>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</si>
  <si>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</si>
  <si>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</si>
  <si>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</si>
  <si>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</si>
  <si>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</si>
  <si>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</si>
  <si>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</si>
  <si>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</si>
  <si>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</si>
  <si>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</si>
  <si>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</si>
  <si>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</si>
  <si>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</si>
  <si>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</si>
  <si>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</si>
  <si>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</si>
  <si>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</si>
  <si>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</si>
  <si>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</si>
  <si>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</si>
  <si>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</si>
  <si>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</si>
  <si>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</si>
  <si>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</si>
  <si>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</si>
  <si>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</si>
  <si>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</si>
  <si>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</si>
  <si>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</si>
  <si>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</si>
  <si>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</si>
  <si>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</si>
  <si>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</si>
  <si>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</si>
  <si>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</si>
  <si>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</si>
  <si>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</si>
  <si>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</si>
  <si>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</si>
  <si>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</si>
  <si>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</si>
  <si>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</si>
  <si>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</si>
  <si>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</si>
  <si>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</si>
  <si>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</si>
  <si>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</si>
  <si>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</si>
  <si>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</si>
  <si>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</si>
  <si>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</si>
  <si>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</si>
  <si>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</si>
  <si>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</si>
  <si>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</si>
  <si>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</si>
  <si>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</si>
  <si>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</si>
  <si>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</si>
  <si>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</si>
  <si>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</si>
  <si>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</si>
  <si>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EM team need 50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</si>
  <si>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</si>
  <si>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</si>
  <si>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</si>
  <si>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</si>
  <si>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</si>
  <si>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</si>
  <si>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</si>
  <si>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</si>
  <si>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</si>
  <si>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</si>
  <si>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</si>
  <si>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</si>
  <si>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</si>
  <si>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</si>
  <si>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</si>
  <si>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</si>
  <si>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</si>
  <si>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</si>
  <si>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</si>
  <si>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</si>
  <si>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</si>
  <si>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</si>
  <si>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</si>
  <si>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</si>
  <si>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</si>
  <si>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</si>
  <si>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</si>
  <si>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</si>
  <si>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</si>
  <si>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</si>
  <si>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</si>
  <si>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</si>
  <si>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</si>
  <si>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</si>
  <si>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</si>
  <si>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</si>
  <si>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</si>
  <si>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</si>
  <si>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</si>
  <si>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</si>
  <si>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</si>
  <si>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</si>
  <si>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</si>
  <si>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</si>
  <si>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</si>
  <si>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</si>
  <si>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</si>
  <si>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</si>
  <si>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</si>
  <si>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</si>
  <si>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</si>
  <si>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</si>
  <si>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</si>
  <si>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</si>
  <si>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</si>
  <si>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</si>
  <si>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</si>
  <si>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</si>
  <si>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</si>
  <si>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</si>
  <si>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</si>
  <si>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</si>
  <si>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</si>
  <si>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</si>
  <si>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</si>
  <si>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</si>
  <si>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</si>
  <si>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</si>
  <si>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</si>
  <si>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</si>
  <si>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</si>
  <si>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</si>
  <si>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</si>
  <si>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</si>
  <si>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</si>
  <si>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</si>
  <si>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</si>
  <si>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</si>
  <si>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</si>
  <si>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</si>
  <si>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</si>
  <si>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</si>
  <si>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</si>
  <si>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</si>
  <si>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</si>
  <si>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</si>
  <si>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</si>
  <si>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</si>
  <si>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</si>
  <si>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</si>
  <si>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</si>
  <si>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</si>
  <si>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</si>
  <si>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</si>
  <si>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</si>
  <si>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</si>
  <si>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75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</si>
</sst>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299.56980057870533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3</v>
      </c>
      <c r="D3" s="133" t="s">
        <v>19799</v>
      </c>
      <c r="E3" s="134" t="s">
        <v>39021</v>
      </c>
      <c r="F3" s="77">
        <v>45962.508796296293</v>
      </c>
      <c r="G3" s="136">
        <f ca="1">IFERROR(NOW()-F3,"")</f>
        <v>9.4302083380171098E-3</v>
      </c>
      <c r="H3" s="135">
        <v>45962.498356481483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77"/>
      <c r="G4" s="136">
        <f ca="1">IFERROR(NOW()-F4,"")</f>
        <v>45962.518226504631</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45962.518226504631</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45962.518226504631</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45962.518226504631</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45962.518226504631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45962.518226504631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45962.518226504631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45962.518226504631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45962.518226504631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45962.518226504631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45962.518226504631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45962.518226504631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45962.518226504631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45962.518226504631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45962.518226504631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45962.518226504631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45962.518226504631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45962.518226504631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45962.518226504631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45962.518226504631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45962.518226504631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45962.518226504631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45962.518226504631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45962.518226504631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45962.518226504631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45962.518226504631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45962.518226504631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45962.518226504631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45962.518226504631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45962.518226504631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45962.518226504631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45962.518226504631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45962.518226504631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45962.518226504631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45962.518226504631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45962.518226504631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45962.518226504631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45962.518226504631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45962.518226504631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45962.518226504631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45962.518226504631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45962.518226504631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45962.518226504631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45962.518226504631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45962.518226504631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45962.518226504631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45962.518226504631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45962.518226504631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45962.518226504631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45962.518226504631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45962.518226504631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45962.518226504631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45962.518226504631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45962.518226504631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45962.518226504631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45962.518226504631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45962.518226504631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45962.518226504631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45962.518226504631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45962.518226504631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45962.518226504631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45962.518226504631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45962.518226504631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45962.518226504631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45962.518226504631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45962.518226504631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45962.518226504631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45962.518226504631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45962.518226504631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45962.518226504631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45962.518226504631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45962.518226504631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45962.518226504631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45962.518226504631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45962.518226504631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45962.518226504631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45962.518226504631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45962.518226504631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45962.518226504631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45962.518226504631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45962.518226504631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45962.518226504631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45962.518226504631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45962.518226504631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45962.518226504631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45962.518226504631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45962.518226504631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45962.518226504631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45962.518226504631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45962.518226504631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45962.518226504631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45962.518226504631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45962.518226504631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45962.518226504631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45962.518226504631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45962.518226504631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45962.518226504631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45962.518226504631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45962.518226504631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45962.518226504631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45962.518226504631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45962.518226504631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45962.518226504631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45962.518226504631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45962.518226504631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45962.518226504631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45962.518226504631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45962.518226504631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45962.518226504631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45962.518226504631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45962.518226504631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45962.518226504631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45962.518226504631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45962.518226504631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45962.518226504631</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45962.518226504631</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45962.518226504631</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45962.518226504631</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45962.518226504631</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45962.518226504631</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6817C453-9A66-417D-ADDC-CB4C3AEA789D}"/>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tabSelected="1" workbookViewId="0">
      <selection activeCell="E7" sqref="E7"/>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137.51838854166999</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3.7761431713006459</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45962.518226504631</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45962.518226504631</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45962.518226504631</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45962.518226504631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45962.518226504631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45962.518226504631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45962.518226504631</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45962.518226504631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45962.518226504631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45962.518226504631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45962.518226504631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45962.518226504631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45962.518226504631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45962.518226504631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45962.518226504631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45962.518226504631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45962.518226504631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45962.518226504631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45962.518226504631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45962.518226504631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45962.518226504631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45962.518226504631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45962.518226504631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45962.518226504631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45962.518226504631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45962.518226504631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45962.518226504631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45962.518226504631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45962.518226504631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45962.518226504631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45962.518226504631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45962.518226504631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45962.518226504631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45962.518226504631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45962.518226504631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45962.518226504631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45962.518226504631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45962.518226504631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45962.518226504631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45962.518226504631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45962.518226504631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45962.518226504631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45962.518226504631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45962.518226504631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45962.518226504631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45962.518226504631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45962.518226504631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45962.518226504631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45962.518226504631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45962.518226504631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45962.518226504631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45962.518226504631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45962.518226504631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45962.518226504631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45962.518226504631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45962.518226504631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45962.518226504631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45962.518226504631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45962.518226504631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45962.518226504631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45962.518226504631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45962.518226504631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45962.518226504631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45962.518226504631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45962.518226504631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45962.518226504631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45962.518226504631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45962.518226504631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45962.518226504631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45962.518226504631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45962.518226504631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45962.518226504631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45962.518226504631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45962.518226504631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45962.518226504631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45962.518226504631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45962.518226504631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45962.518226504631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45962.518226504631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45962.518226504631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45962.518226504631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45962.518226504631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45962.518226504631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45962.518226504631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45962.518226504631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45962.518226504631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45962.518226504631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45962.518226504631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45962.518226504631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45962.518226504631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45962.518226504631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45962.518226504631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45962.518226504631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45962.518226504631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45962.518226504631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45962.518226504631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45962.518226504631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45962.518226504631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45962.518226504631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45962.518226504631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45962.518226504631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45962.518226504631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45962.518226504631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45962.518226504631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45962.518226504631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45962.518226504631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45962.518226504631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45962.518226504631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45962.518226504631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45962.518226504631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45962.518226504631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45962.518226504631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45962.518226504631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45962.518226504631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45962.518226504631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45962.518226504631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45962.518226504631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45962.518226504631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45962.518226504631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45962.518226504631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45962.518226504631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45962.518226504631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45962.518226504631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45962.518226504631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45962.518226504631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45962.518226504631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45962.518226504631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45962.518226504631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45962.518226504631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45962.518226504631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45962.518226504631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45962.518226504631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45962.518226504631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45962.518226504631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45962.518226504631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45962.518226504631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45962.518226504631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45962.518226504631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45962.518226504631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45962.518226504631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45962.518226504631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45962.518226504631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45962.518226504631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45962.518226504631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45962.518226504631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45962.518226504631</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45962.518226504631</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45962.518226504631</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45962.518226504631</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45962.518226504631</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45962.518226504631</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45962.518226504631</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45962.518226504631</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45962.518226504631</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45962.518226504631</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45962.518226504631</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45962.518226504631</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45962.518226504631</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45962.518226504631</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45962.518226504631</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45962.518226504631</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45962.518226504631</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45962.518226504631</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45962.518226504631</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45962.518226504631</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45962.518226504631</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45962.518226504631</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45962.518226504631</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45962.518226504631</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45962.518226504631</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45962.518226504631</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45962.518226504631</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45962.518226504631</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45962.518226504631</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45962.518226504631</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45962.518226504631</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45962.518226504631</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45962.518226504631</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45962.518226504631</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45962.518226504631</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45962.518226504631</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45962.518226504631</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45962.518226504631</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45962.518226504631</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45962.518226504631</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45962.518226504631</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45962.518226504631</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45962.518226504631</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45962.518226504631</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45962.518226504631</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45962.518226504631</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45962.518226504631</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45962.518226504631</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45962.518226504631</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45962.518226504631</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45962.518226504631</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45962.518226504631</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45962.518226504631</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45962.518226504631</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45962.518226504631</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45962.518226504631</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45962.518226504631</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45962.518226504631</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45962.518226504631</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45962.518226504631</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45962.518226504631</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45962.518226504631</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45962.518226504631</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45962.518226504631</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45962.518226504631</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45962.518226504631</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45962.518226504631</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45962.518226504631</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45962.518226504631</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45962.518226504631</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45962.518226504631</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45962.518226504631</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45962.518226504631</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45962.518226504631</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45962.518226504631</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45962.518226504631</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45962.518226504631</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45962.518226504631</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45962.518226504631</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45962.518226504631</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45962.518226504631</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45962.518226504631</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45962.518226504631</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45962.518226504631</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45962.518226504631</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45962.518226504631</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45962.518226504631</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45962.518226504631</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45962.518226504631</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45962.518226504631</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45962.518226504631</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45962.518226504631</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45962.518226504631</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45962.518226504631</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45962.518226504631</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45962.518226504631</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45962.518226504631</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45962.518226504631</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45962.518226504631</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45962.518226504631</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45962.518226504631</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45962.518226504631</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45962.518226504631</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45962.518226504631</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45962.518226504631</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45962.518226504631</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45962.518226504631</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45962.518226504631</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45962.518226504631</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45962.518226504631</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45962.518226504631</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45962.518226504631</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45962.518226504631</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45962.518226504631</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45962.518226504631</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45962.518226504631</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45962.518226504631</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45962.518226504631</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45962.518226504631</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45962.518226504631</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45962.518226504631</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45962.518226504631</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45962.518226504631</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45962.518226504631</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45962.518226504631</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45962.518226504631</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45962.518226504631</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45962.518226504631</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45962.518226504631</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45962.518226504631</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45962.518226504631</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45962.518226504631</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45962.518226504631</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45962.518226504631</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45962.518226504631</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45962.518226504631</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45962.518226504631</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45962.518226504631</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45962.518226504631</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45962.518226504631</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45962.518226504631</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45962.518226504631</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45962.518226504631</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45962.518226504631</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45962.518226504631</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45962.518226504631</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45962.518226504631</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45962.518226504631</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45962.518226504631</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45962.518226504631</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45962.518226504631</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45962.518226504631</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45962.518226504631</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45962.518226504631</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45962.518226504631</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45962.518226504631</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45962.518226504631</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45962.518226504631</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45962.518226504631</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45962.518226504631</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45962.518226504631</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45962.518226504631</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45962.518226504631</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45962.518226504631</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45962.518226504631</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45962.518226504631</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45962.518226504631</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45962.518226504631</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45962.518226504631</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45962.518226504631</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45962.518226504631</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45962.518226504631</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45962.518226504631</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45962.518226504631</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45962.518226504631</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45962.518226504631</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45962.518226504631</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45962.518226504631</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45962.518226504631</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45962.518226504631</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45962.518226504631</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45962.518226504631</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45962.518226504631</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45962.518226504631</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45962.518226504631</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45962.518226504631</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45962.518226504631</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45962.518226504631</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45962.518226504631</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45962.518226504631</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45962.518226504631</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45962.518226504631</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45962.518226504631</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45962.518226504631</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45962.518226504631</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45962.518226504631</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45962.518226504631</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45962.518226504631</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45962.518226504631</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45962.518226504631</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45962.518226504631</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45962.518226504631</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45962.518226504631</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45962.518226504631</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45962.518226504631</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45962.518226504631</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45962.518226504631</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45962.518226504631</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45962.518226504631</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45962.518226504631</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45962.518226504631</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45962.518226504631</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45962.518226504631</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45962.518226504631</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45962.518226504631</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45962.518226504631</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45962.518226504631</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45962.518226504631</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45962.518226504631</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45962.518226504631</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45962.518226504631</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45962.518226504631</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45962.518226504631</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45962.518226504631</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45962.518226504631</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45962.518226504631</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45962.518226504631</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45962.518226504631</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45962.518226504631</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45962.518226504631</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45962.518226504631</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45962.518226504631</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45962.518226504631</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45962.518226504631</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45962.518226504631</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45962.518226504631</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45962.518226504631</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45962.518226504631</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45962.518226504631</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45962.518226504631</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45962.518226504631</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45962.518226504631</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45962.518226504631</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45962.518226504631</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45962.518226504631</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45962.518226504631</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45962.518226504631</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45962.518226504631</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45962.518226504631</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45962.518226504631</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45962.518226504631</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45962.518226504631</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45962.518226504631</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45962.518226504631</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45962.518226504631</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45962.518226504631</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45962.518226504631</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45962.518226504631</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45962.518226504631</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45962.518226504631</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45962.518226504631</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45962.518226504631</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45962.518226504631</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45962.518226504631</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45962.518226504631</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45962.518226504631</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45962.518226504631</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45962.518226504631</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45962.518226504631</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45962.518226504631</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45962.518226504631</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45962.518226504631</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45962.518226504631</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45962.518226504631</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45962.518226504631</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45962.518226504631</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45962.518226504631</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45962.518226504631</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45962.518226504631</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45962.518226504631</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45962.518226504631</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45962.518226504631</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45962.518226504631</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45962.518226504631</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45962.518226504631</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45962.518226504631</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45962.518226504631</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45962.518226504631</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45962.518226504631</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45962.518226504631</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45962.518226504631</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45962.518226504631</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45962.518226504631</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45962.518226504631</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45962.518226504631</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45962.518226504631</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45962.518226504631</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45962.518226504631</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45962.518226504631</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45962.518226504631</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45962.518226504631</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45962.518226504631</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45962.518226504631</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45962.518226504631</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45962.518226504631</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45962.518226504631</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45962.518226504631</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45962.518226504631</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45962.518226504631</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45962.518226504631</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45962.518226504631</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45962.518226504631</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45962.518226504631</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45962.518226504631</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45962.518226504631</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45962.518226504631</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45962.518226504631</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45962.518226504631</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45962.518226504631</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45962.518226504631</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45962.518226504631</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45962.518226504631</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45962.518226504631</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45962.518226504631</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45962.518226504631</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45962.518226504631</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45962.518226504631</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45962.518226504631</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45962.518226504631</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45962.518226504631</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45962.518226504631</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45962.518226504631</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45962.518226504631</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45962.518226504631</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45962.518226504631</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45962.518226504631</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45962.518226504631</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45962.518226504631</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45962.518226504631</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45962.518226504631</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45962.518226504631</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45962.518226504631</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45962.518226504631</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45962.518226504631</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45962.518226504631</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45962.518226504631</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45962.518226504631</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45962.518226504631</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45962.518226504631</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45962.518226504631</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45962.518226504631</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45962.518226504631</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45962.518226504631</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45962.518226504631</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45962.518226504631</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45962.518226504631</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45962.518226504631</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45962.518226504631</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45962.518226504631</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45962.518226504631</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45962.518226504631</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45962.518226504631</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45962.518226504631</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45962.518226504631</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45962.518226504631</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45962.518226504631</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45962.518226504631</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45962.518226504631</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45962.518226504631</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45962.518226504631</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45962.518226504631</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45962.518226504631</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45962.518226504631</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45962.518226504631</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45962.518226504631</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45962.518226504631</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45962.518226504631</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45962.518226504631</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45962.518226504631</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45962.518226504631</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45962.518226504631</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45962.518226504631</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45962.518226504631</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45962.518226504631</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45962.518226504631</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45962.518226504631</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45962.518226504631</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45962.518226504631</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45962.518226504631</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45962.518226504631</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45962.518226504631</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45962.518226504631</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45962.518226504631</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45962.518226504631</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45962.518226504631</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45962.518226504631</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45962.518226504631</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45962.518226504631</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45962.518226504631</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45962.518226504631</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45962.518226504631</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45962.518226504631</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45962.518226504631</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45962.518226504631</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45962.518226504631</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45962.518226504631</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45962.518226504631</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45962.518226504631</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45962.518226504631</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45962.518226504631</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45962.518226504631</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45962.518226504631</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45962.518226504631</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45962.518226504631</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45962.518226504631</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45962.518226504631</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45962.518226504631</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45962.518226504631</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45962.518226504631</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45962.518226504631</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45962.518226504631</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45962.518226504631</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45962.518226504631</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45962.518226504631</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45962.518226504631</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45962.518226504631</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45962.518226504631</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45962.518226504631</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45962.518226504631</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45962.518226504631</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45962.518226504631</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45962.518226504631</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45962.518226504631</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45962.518226504631</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45962.518226504631</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45962.518226504631</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45962.518226504631</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45962.518226504631</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45962.518226504631</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45962.518226504631</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45962.518226504631</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45962.518226504631</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45962.518226504631</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45962.518226504631</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45962.518226504631</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45962.518226504631</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45962.518226504631</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45962.518226504631</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45962.518226504631</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45962.518226504631</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45962.518226504631</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45962.518226504631</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45962.518226504631</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45962.518226504631</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45962.518226504631</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45962.518226504631</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45962.518226504631</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45962.518226504631</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45962.518226504631</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45962.518226504631</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45962.518226504631</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45962.518226504631</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45962.518226504631</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45962.518226504631</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45962.518226504631</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45962.518226504631</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45962.518226504631</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45962.518226504631</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45962.518226504631</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45962.518226504631</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45962.518226504631</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45962.518226504631</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45962.518226504631</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45962.518226504631</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45962.518226504631</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45962.518226504631</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45962.518226504631</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45962.518226504631</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45962.518226504631</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45962.518226504631</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45962.518226504631</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45962.518226504631</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45962.518226504631</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45962.518226504631</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45962.518226504631</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45962.518226504631</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45962.518226504631</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45962.518226504631</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45962.518226504631</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45962.518226504631</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45962.518226504631</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45962.518226504631</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45962.518226504631</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45962.518226504631</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45962.518226504631</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45962.518226504631</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45962.518226504631</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45962.518226504631</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45962.518226504631</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45962.518226504631</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45962.518226504631</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45962.518226504631</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45962.518226504631</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45962.518226504631</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45962.518226504631</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45962.518226504631</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45962.518226504631</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45962.518226504631</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45962.518226504631</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45962.518226504631</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45962.518226504631</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45962.518226504631</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45962.518226504631</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45962.518226504631</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45962.518226504631</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45962.518226504631</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45962.518226504631</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45962.518226504631</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45962.518226504631</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45962.518226504631</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45962.518226504631</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45962.518226504631</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45962.518226504631</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45962.518226504631</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45962.518226504631</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45962.518226504631</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45962.518226504631</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45962.518226504631</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45962.518226504631</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45962.518226504631</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45962.518226504631</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45962.518226504631</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45962.518226504631</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45962.518226504631</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45962.518226504631</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45962.518226504631</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45962.518226504631</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45962.518226504631</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45962.518226504631</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45962.518226504631</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45962.518226504631</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45962.518226504631</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45962.518226504631</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45962.518226504631</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45962.518226504631</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45962.518226504631</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45962.518226504631</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45962.518226504631</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45962.518226504631</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45962.518226504631</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45962.518226504631</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45962.518226504631</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45962.518226504631</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45962.518226504631</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45962.518226504631</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45962.518226504631</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45962.518226504631</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45962.518226504631</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45962.518226504631</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45962.518226504631</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45962.518226504631</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45962.518226504631</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45962.518226504631</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45962.518226504631</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45962.518226504631</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45962.518226504631</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45962.518226504631</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45962.518226504631</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45962.518226504631</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45962.518226504631</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45962.518226504631</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45962.518226504631</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45962.518226504631</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45962.518226504631</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45962.518226504631</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45962.518226504631</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45962.518226504631</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45962.518226504631</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45962.518226504631</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45962.518226504631</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45962.518226504631</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45962.518226504631</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45962.518226504631</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45962.518226504631</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45962.518226504631</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45962.518226504631</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45962.518226504631</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45962.518226504631</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45962.518226504631</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45962.518226504631</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45962.518226504631</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45962.518226504631</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45962.518226504631</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45962.518226504631</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45962.518226504631</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45962.518226504631</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45962.518226504631</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45962.518226504631</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45962.518226504631</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45962.518226504631</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45962.518226504631</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45962.518226504631</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45962.518226504631</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45962.518226504631</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45962.518226504631</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45962.518226504631</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45962.518226504631</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45962.518226504631</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45962.518226504631</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45962.518226504631</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45962.518226504631</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45962.518226504631</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45962.518226504631</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45962.518226504631</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45962.518226504631</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45962.518226504631</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45962.518226504631</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45962.518226504631</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45962.518226504631</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45962.518226504631</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45962.518226504631</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45962.518226504631</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45962.518226504631</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45962.518226504631</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45962.518226504631</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45962.518226504631</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45962.518226504631</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45962.518226504631</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45962.518226504631</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45962.518226504631</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45962.518226504631</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45962.518226504631</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45962.518226504631</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45962.518226504631</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45962.518226504631</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45962.518226504631</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45962.518226504631</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45962.518226504631</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45962.518226504631</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45962.518226504631</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45962.518226504631</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45962.518226504631</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45962.518226504631</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45962.518226504631</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45962.518226504631</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45962.518226504631</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45962.518226504631</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45962.518226504631</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45962.518226504631</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45962.518226504631</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45962.518226504631</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45962.518226504631</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45962.518226504631</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45962.518226504631</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45962.518226504631</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45962.518226504631</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45962.518226504631</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45962.518226504631</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45962.518226504631</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45962.518226504631</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45962.518226504631</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45962.518226504631</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45962.518226504631</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45962.518226504631</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45962.518226504631</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45962.518226504631</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45962.518226504631</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45962.518226504631</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45962.518226504631</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45962.518226504631</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45962.518226504631</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45962.518226504631</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45962.518226504631</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45962.518226504631</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45962.518226504631</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45962.518226504631</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45962.518226504631</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45962.518226504631</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45962.518226504631</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45962.518226504631</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45962.518226504631</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45962.518226504631</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45962.518226504631</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45962.518226504631</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45962.518226504631</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45962.518226504631</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45962.518226504631</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45962.518226504631</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45962.518226504631</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45962.518226504631</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45962.518226504631</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45962.518226504631</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45962.518226504631</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45962.518226504631</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45962.518226504631</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45962.518226504631</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45962.518226504631</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45962.518226504631</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45962.518226504631</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45962.518226504631</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45962.518226504631</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45962.518226504631</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45962.518226504631</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45962.518226504631</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45962.518226504631</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45962.518226504631</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45962.518226504631</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45962.518226504631</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45962.518226504631</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45962.518226504631</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45962.518226504631</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45962.518226504631</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45962.518226504631</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45962.518226504631</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45962.518226504631</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45962.518226504631</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45962.518226504631</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45962.518226504631</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45962.518226504631</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45962.518226504631</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45962.518226504631</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45962.518226504631</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45962.518226504631</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45962.518226504631</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45962.518226504631</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45962.518226504631</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45962.518226504631</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45962.518226504631</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45962.518226504631</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45962.518226504631</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45962.518226504631</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45962.518226504631</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45962.518226504631</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45962.518226504631</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45962.518226504631</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45962.518226504631</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45962.518226504631</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45962.518226504631</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45962.518226504631</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45962.518226504631</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45962.518226504631</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45962.518226504631</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45962.518226504631</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45962.518226504631</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45962.518226504631</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45962.518226504631</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45962.518226504631</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45962.518226504631</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45962.518226504631</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45962.518226504631</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45962.518226504631</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45962.518226504631</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45962.518226504631</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45962.518226504631</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45962.518226504631</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45962.518226504631</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45962.518226504631</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45962.518226504631</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45962.518226504631</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45962.518226504631</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45962.518226504631</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45962.518226504631</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45962.518226504631</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45962.518226504631</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45962.518226504631</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45962.518226504631</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45962.518226504631</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45962.518226504631</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45962.518226504631</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45962.518226504631</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45962.518226504631</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45962.518226504631</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45962.518226504631</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45962.518226504631</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45962.518226504631</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45962.518226504631</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45962.518226504631</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45962.518226504631</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45962.518226504631</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45962.518226504631</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45962.518226504631</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45962.518226504631</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45962.518226504631</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45962.518226504631</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45962.518226504631</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45962.518226504631</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45962.518226504631</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45962.518226504631</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45962.518226504631</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45962.518226504631</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45962.518226504631</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45962.518226504631</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45962.518226504631</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45962.518226504631</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45962.518226504631</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45962.518226504631</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45962.518226504631</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45962.518226504631</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45962.518226504631</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45962.518226504631</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45962.518226504631</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45962.518226504631</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45962.518226504631</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45962.518226504631</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45962.518226504631</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45962.518226504631</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45962.518226504631</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45962.518226504631</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45962.518226504631</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45962.518226504631</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45962.518226504631</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45962.518226504631</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45962.518226504631</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45962.518226504631</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45962.518226504631</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45962.518226504631</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45962.518226504631</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45962.518226504631</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45962.518226504631</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45962.518226504631</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45962.518226504631</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45962.518226504631</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45962.518226504631</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45962.518226504631</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45962.518226504631</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45962.518226504631</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45962.518226504631</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45962.518226504631</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45962.518226504631</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45962.518226504631</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45962.518226504631</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45962.518226504631</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45962.518226504631</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45962.518226504631</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45962.518226504631</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45962.518226504631</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45962.518226504631</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45962.518226504631</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45962.518226504631</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45962.518226504631</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45962.518226504631</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45962.518226504631</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45962.518226504631</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45962.518226504631</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45962.518226504631</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45962.518226504631</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45962.518226504631</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45962.518226504631</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45962.518226504631</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45962.518226504631</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45962.518226504631</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45962.518226504631</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45962.518226504631</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45962.518226504631</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45962.518226504631</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45962.518226504631</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45962.518226504631</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45962.518226504631</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45962.518226504631</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45962.518226504631</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45962.518226504631</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45962.518226504631</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45962.518226504631</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45962.518226504631</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45962.518226504631</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45962.518226504631</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45962.518226504631</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45962.518226504631</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45962.518226504631</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45962.518226504631</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45962.518226504631</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45962.518226504631</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45962.518226504631</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45962.518226504631</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45962.518226504631</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45962.518226504631</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45962.518226504631</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45962.518226504631</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45962.518226504631</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45962.518226504631</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45962.518226504631</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45962.518226504631</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45962.518226504631</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45962.518226504631</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45962.518226504631</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45962.518226504631</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45962.518226504631</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45962.518226504631</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45962.518226504631</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45962.518226504631</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45962.518226504631</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45962.518226504631</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45962.518226504631</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45962.518226504631</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45962.518226504631</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45962.518226504631</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45962.518226504631</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45962.518226504631</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45962.518226504631</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45962.518226504631</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45962.518226504631</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45962.518226504631</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45962.518226504631</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45962.518226504631</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45962.518226504631</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45962.518226504631</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45962.518226504631</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45962.518226504631</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45962.518226504631</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45962.518226504631</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45962.518226504631</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45962.518226504631</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45962.518226504631</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45962.518226504631</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45962.518226504631</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45962.518226504631</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45962.518226504631</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45962.518226504631</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45962.518226504631</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45962.518226504631</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45962.518226504631</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45962.518226504631</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45962.518226504631</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45962.518226504631</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45962.518226504631</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45962.518226504631</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45962.518226504631</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45962.518226504631</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45962.518226504631</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45962.518226504631</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45962.518226504631</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45962.518226504631</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45962.518226504631</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45962.518226504631</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45962.518226504631</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45962.518226504631</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45962.518226504631</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45962.518226504631</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45962.518226504631</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45962.518226504631</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45962.518226504631</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45962.518226504631</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45962.518226504631</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45962.518226504631</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45962.518226504631</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45962.518226504631</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45962.518226504631</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45962.518226504631</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45962.518226504631</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45962.518226504631</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45962.518226504631</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45962.518226504631</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45962.518226504631</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45962.518226504631</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45962.518226504631</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45962.518226504631</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45962.518226504631</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45962.518226504631</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45962.518226504631</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45962.518226504631</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45962.518226504631</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45962.518226504631</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45962.518226504631</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45962.518226504631</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45962.518226504631</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45962.518226504631</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45962.518226504631</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45962.518226504631</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45962.518226504631</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45962.518226504631</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45962.518226504631</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45962.518226504631</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45962.518226504631</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45962.518226504631</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45962.518226504631</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45962.518226504631</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45962.518226504631</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45962.518226504631</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45962.518226504631</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45962.518226504631</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45962.518226504631</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45962.518226504631</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45962.518226504631</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45962.518226504631</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45962.518226504631</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45962.518226504631</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45962.518226504631</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45962.518226504631</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45962.518226504631</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45962.518226504631</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45962.518226504631</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45962.518226504631</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45962.518226504631</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45962.518226504631</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45962.518226504631</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45962.518226504631</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45962.518226504631</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45962.518226504631</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45962.518226504631</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45962.518226504631</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45962.518226504631</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45962.518226504631</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45962.518226504631</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45962.518226504631</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45962.518226504631</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45962.518226504631</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45962.518226504631</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45962.518226504631</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45962.518226504631</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45962.518226504631</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45962.518226504631</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45962.518226504631</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45962.518226504631</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45962.518226504631</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45962.518226504631</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45962.518226504631</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45962.518226504631</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45962.518226504631</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45962.518226504631</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45962.518226504631</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45962.518226504631</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45962.518226504631</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45962.518226504631</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45962.518226504631</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45962.518226504631</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45962.518226504631</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45962.518226504631</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45962.518226504631</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45962.518226504631</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45962.518226504631</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45962.518226504631</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45962.518226504631</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45962.518226504631</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45962.518226504631</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45962.518226504631</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45962.518226504631</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45962.518226504631</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45962.518226504631</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45962.518226504631</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45962.518226504631</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45962.518226504631</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45962.518226504631</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45962.518226504631</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45962.518226504631</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45962.518226504631</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45962.518226504631</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45962.518226504631</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45962.518226504631</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45962.518226504631</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45962.518226504631</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45962.518226504631</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45962.518226504631</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45962.518226504631</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45962.518226504631</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45962.518226504631</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45962.518226504631</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45962.518226504631</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45962.518226504631</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45962.518226504631</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45962.518226504631</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45962.518226504631</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45962.518226504631</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45962.518226504631</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45962.518226504631</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45962.518226504631</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45962.518226504631</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45962.518226504631</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45962.518226504631</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45962.518226504631</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45962.518226504631</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45962.518226504631</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45962.518226504631</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45962.518226504631</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45962.518226504631</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45962.518226504631</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45962.518226504631</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45962.518226504631</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45962.518226504631</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45962.518226504631</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45962.518226504631</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45962.518226504631</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45962.518226504631</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45962.518226504631</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45962.518226504631</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45962.518226504631</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45962.518226504631</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45962.518226504631</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45962.518226504631</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45962.518226504631</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45962.518226504631</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45962.518226504631</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45962.518226504631</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45962.518226504631</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45962.518226504631</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45962.518226504631</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45962.518226504631</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259.03750891203526</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1.5494765046314569</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3.0865393520798534E-2</v>
      </c>
      <c r="H4" s="122">
        <v>45962.487361111111</v>
      </c>
      <c r="I4" s="118" t="str">
        <f>IFERROR(VLOOKUP(D4,DB!A:F,6,0),"")</f>
        <v>SCECO</v>
      </c>
      <c r="J4" s="118" t="str">
        <f>IFERROR(VLOOKUP(D4,DB!A:G,7,0),"")</f>
        <v>weak</v>
      </c>
      <c r="K4" s="124"/>
      <c r="L4" s="120" t="str">
        <f>IFERROR(VLOOKUP(D4,DB!A:I,9,0),"")</f>
        <v>Latis</v>
      </c>
    </row>
    <row r="5" spans="1:16" ht="15" customHeight="1">
      <c r="A5" s="118"/>
      <c r="B5" s="118" t="str">
        <f>IFERROR(VLOOKUP(D5,DB!A:K,11,0),"")</f>
        <v/>
      </c>
      <c r="C5" s="119"/>
      <c r="D5" s="120"/>
      <c r="E5" s="97"/>
      <c r="F5" s="122"/>
      <c r="G5" s="123">
        <f ca="1">IFERROR(NOW()-F5,"")</f>
        <v>45962.518226504631</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45962.518226504631</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45962.518226504631</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45962.518226504631</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45962.518226504631</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45962.518226504631</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45962.518226504631</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45962.518226504631</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45962.518226504631</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45962.518226504631</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45962.518226504631</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45962.518226504631</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45962.518226504631</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45962.518226504631</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45962.518226504631</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45962.518226504631</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45962.518226504631</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45962.518226504631</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45962.518226504631</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45962.518226504631</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45962.518226504631</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45962.518226504631</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45962.518226504631</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45962.518226504631</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45962.518226504631</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45962.518226504631</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45962.518226504631</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45962.518226504631</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45962.518226504631</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45962.518226504631</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45962.518226504631</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45962.518226504631</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45962.518226504631</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45962.518226504631</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45962.518226504631</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45962.518226504631</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45962.518226504631</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45962.518226504631</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45962.518226504631</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45962.518226504631</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45962.518226504631</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45962.518226504631</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45962.518226504631</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45962.518226504631</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45962.518226504631</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45962.518226504631</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45962.518226504631</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45962.518226504631</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45962.518226504631</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45962.518226504631</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45962.518226504631</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45962.518226504631</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45962.518226504631</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45962.518226504631</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45962.518226504631</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45962.518226504631</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45962.518226504631</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45962.518226504631</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45962.518226504631</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45962.518226504631</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45962.518226504631</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45962.518226504631</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45962.518226504631</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45962.518226504631</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45962.518226504631</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45962.518226504631</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45962.518226504631</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45962.518226504631</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45962.518226504631</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45962.518226504631</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45962.518226504631</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45962.518226504631</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45962.518226504631</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45962.518226504631</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45962.518226504631</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45962.518226504631</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45962.518226504631</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45962.518226504631</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45962.518226504631</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45962.518226504631</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45962.518226504631</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45962.518226504631</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45962.518226504631</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45962.518226504631</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45962.518226504631</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45962.518226504631</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45962.518226504631</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45962.518226504631</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45962.518226504631</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45962.518226504631</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45962.518226504631</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45962.518226504631</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45962.518226504631</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45962.518226504631</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45962.518226504631</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45962.518226504631</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45962.518226504631</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45962.518226504631</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45962.518226504631</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45962.518226504631</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45962.518226504631</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45962.518226504631</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45962.518226504631</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45962.518226504631</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45962.518226504631</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45962.518226504631</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45962.518226504631</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45962.518226504631</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45962.518226504631</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45962.518226504631</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45962.518226504631</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45962.518226504631</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45962.518226504631</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39114</v>
      </c>
      <c r="B2" s="37" t="str">
        <f>IFERROR(VLOOKUP(D2,DB!A:K,11,0),"")</f>
        <v>R5</v>
      </c>
      <c r="C2" s="37">
        <v>3</v>
      </c>
      <c r="D2" s="117" t="s">
        <v>36011</v>
      </c>
      <c r="E2" s="37" t="s">
        <v>39021</v>
      </c>
      <c r="F2" s="38">
        <v>45891.832060185188</v>
      </c>
      <c r="G2" s="143">
        <f ca="1">IFERROR(NOW()-F2,"")</f>
        <v>70.686166319443146</v>
      </c>
      <c r="H2" s="38">
        <v>45891.790393518517</v>
      </c>
      <c r="I2" s="37" t="str">
        <f>IFERROR(VLOOKUP(D2,DB!A:F,6,0),"")</f>
        <v>Generator-SG</v>
      </c>
      <c r="J2" s="37" t="str">
        <f>IFERROR(VLOOKUP(D2,DB!A:G,7,0),"")</f>
        <v>Vandalized</v>
      </c>
      <c r="K2" s="37" t="s">
        <v>39115</v>
      </c>
      <c r="L2" s="37" t="str">
        <f>IFERROR(VLOOKUP(D2,DB!A:I,9,0),"")</f>
        <v>Latis</v>
      </c>
      <c r="M2" s="116"/>
    </row>
    <row r="3" spans="1:13" ht="30.75">
      <c r="A3" s="37" t="s">
        <v>39116</v>
      </c>
      <c r="B3" s="37" t="str">
        <f>IFERROR(VLOOKUP(D3,DB!A:K,11,0),"")</f>
        <v>R5</v>
      </c>
      <c r="C3" s="37">
        <v>1</v>
      </c>
      <c r="D3" s="37" t="s">
        <v>33268</v>
      </c>
      <c r="E3" s="37" t="s">
        <v>39102</v>
      </c>
      <c r="F3" s="38">
        <v>45926.188877314817</v>
      </c>
      <c r="G3" s="143">
        <f t="shared" ref="G3" ca="1" si="0">IFERROR(NOW()-F3,"")</f>
        <v>36.32934918981482</v>
      </c>
      <c r="H3" s="38">
        <v>45926.158159722225</v>
      </c>
      <c r="I3" s="37" t="str">
        <f>IFERROR(VLOOKUP(D3,DB!A:F,6,0),"")</f>
        <v>SCECO</v>
      </c>
      <c r="J3" s="37" t="str">
        <f>IFERROR(VLOOKUP(D3,DB!A:G,7,0),"")</f>
        <v>Good</v>
      </c>
      <c r="K3" s="37" t="s">
        <v>39117</v>
      </c>
      <c r="L3" s="37" t="str">
        <f>IFERROR(VLOOKUP(D3,DB!A:I,9,0),"")</f>
        <v>Latis</v>
      </c>
      <c r="M3" s="116"/>
    </row>
    <row r="4" spans="1:13" ht="48" customHeight="1">
      <c r="A4" s="151" t="s">
        <v>39118</v>
      </c>
      <c r="B4" s="151" t="str">
        <f>IFERROR(VLOOKUP(D4,DB!A:K,11,0),"")</f>
        <v>R5</v>
      </c>
      <c r="C4" s="151">
        <v>1</v>
      </c>
      <c r="D4" s="151" t="s">
        <v>34758</v>
      </c>
      <c r="E4" s="151" t="s">
        <v>39102</v>
      </c>
      <c r="F4" s="152">
        <v>45948.661111111112</v>
      </c>
      <c r="G4" s="153">
        <f ca="1">IFERROR(NOW()-F4,"")</f>
        <v>13.857115393519052</v>
      </c>
      <c r="H4" s="152">
        <v>45948.661111111112</v>
      </c>
      <c r="I4" s="151" t="str">
        <f>IFERROR(VLOOKUP(D4,DB!A:F,6,0),"")</f>
        <v>SCECO</v>
      </c>
      <c r="J4" s="151" t="str">
        <f>IFERROR(VLOOKUP(D4,DB!A:G,7,0),"")</f>
        <v>Dead</v>
      </c>
      <c r="K4" s="151" t="s">
        <v>39119</v>
      </c>
      <c r="L4" s="151" t="str">
        <f>IFERROR(VLOOKUP(D4,DB!A:I,9,0),"")</f>
        <v>Latis</v>
      </c>
    </row>
    <row r="5" spans="1:13" ht="15">
      <c r="A5" s="151" t="s">
        <v>39120</v>
      </c>
      <c r="B5" s="151" t="str">
        <f>IFERROR(VLOOKUP(D5,DB!A:K,11,0),"")</f>
        <v>R5</v>
      </c>
      <c r="C5" s="151">
        <v>1</v>
      </c>
      <c r="D5" s="151" t="s">
        <v>35919</v>
      </c>
      <c r="E5" s="151" t="s">
        <v>39021</v>
      </c>
      <c r="F5" s="152">
        <v>45962.469004629631</v>
      </c>
      <c r="G5" s="153">
        <f ca="1">IFERROR(NOW()-F5,"")</f>
        <v>4.9221875000512227E-2</v>
      </c>
      <c r="H5" s="152">
        <v>45962.463217592594</v>
      </c>
      <c r="I5" s="151" t="str">
        <f>IFERROR(VLOOKUP(D5,DB!A:F,6,0),"")</f>
        <v>Generator-SG</v>
      </c>
      <c r="J5" s="151" t="str">
        <f>IFERROR(VLOOKUP(D5,DB!A:G,7,0),"")</f>
        <v>Vandalized</v>
      </c>
      <c r="K5" s="151" t="s">
        <v>39121</v>
      </c>
      <c r="L5" s="151" t="str">
        <f>IFERROR(VLOOKUP(D5,DB!A:I,9,0),"")</f>
        <v>Latis</v>
      </c>
    </row>
    <row r="6" spans="1:13" ht="15">
      <c r="A6" s="151"/>
      <c r="B6" s="151" t="str">
        <f>IFERROR(VLOOKUP(D6,DB!A:K,11,0),"")</f>
        <v/>
      </c>
      <c r="C6" s="151"/>
      <c r="D6" s="151"/>
      <c r="E6" s="151"/>
      <c r="F6" s="152"/>
      <c r="G6" s="153">
        <f ca="1">IFERROR(NOW()-F6,"")</f>
        <v>45962.518226504631</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45962.518226504631</v>
      </c>
      <c r="H7" s="152"/>
      <c r="I7" s="151" t="str">
        <f>IFERROR(VLOOKUP(D7,DB!A:F,6,0),"")</f>
        <v/>
      </c>
      <c r="J7" s="151" t="str">
        <f>IFERROR(VLOOKUP(D7,DB!A:G,7,0),"")</f>
        <v/>
      </c>
      <c r="K7" s="151"/>
      <c r="L7" s="151" t="str">
        <f>IFERROR(VLOOKUP(D7,DB!A:I,9,0),"")</f>
        <v/>
      </c>
    </row>
    <row r="8" spans="1:13" ht="15">
      <c r="A8" s="151"/>
      <c r="B8" s="151" t="str">
        <f>IFERROR(VLOOKUP(D8,DB!A:K,11,0),"")</f>
        <v>R5</v>
      </c>
      <c r="C8" s="151"/>
      <c r="D8" s="151" t="s">
        <v>38211</v>
      </c>
      <c r="E8" s="151"/>
      <c r="F8" s="152"/>
      <c r="G8" s="153">
        <f ca="1">IFERROR(NOW()-F8,"")</f>
        <v>45962.518226504631</v>
      </c>
      <c r="H8" s="152"/>
      <c r="I8" s="151" t="str">
        <f>IFERROR(VLOOKUP(D8,DB!A:F,6,0),"")</f>
        <v>SCECO</v>
      </c>
      <c r="J8" s="151" t="str">
        <f>IFERROR(VLOOKUP(D8,DB!A:G,7,0),"")</f>
        <v>No BB Shifted</v>
      </c>
      <c r="K8" s="151"/>
      <c r="L8" s="151" t="str">
        <f>IFERROR(VLOOKUP(D8,DB!A:I,9,0),"")</f>
        <v>Latis</v>
      </c>
    </row>
    <row r="9" spans="1:13" ht="15">
      <c r="A9" s="151"/>
      <c r="B9" s="151" t="str">
        <f>IFERROR(VLOOKUP(D9,DB!A:K,11,0),"")</f>
        <v/>
      </c>
      <c r="C9" s="151"/>
      <c r="D9" s="151"/>
      <c r="E9" s="151"/>
      <c r="F9" s="152"/>
      <c r="G9" s="153">
        <f ca="1">IFERROR(NOW()-F9,"")</f>
        <v>45962.518226504631</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45962.518226504631</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45962.518226504631</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45962.518226504631</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45962.518226504631</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45962.518226504631</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45962.518226504631</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45962.518226504631</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45962.518226504631</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45962.518226504631</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45962.518226504631</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45962.518226504631</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45962.518226504631</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45962.518226504631</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45962.518226504631</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45962.518226504631</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45962.518226504631</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45962.518226504631</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45962.518226504631</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45962.518226504631</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45962.518226504631</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45962.518226504631</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45962.518226504631</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45962.518226504631</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45962.518226504631</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45962.518226504631</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45962.518226504631</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45962.518226504631</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45962.518226504631</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45962.518226504631</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45962.518226504631</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45962.518226504631</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45962.518226504631</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45962.518226504631</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45962.518226504631</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45962.518226504631</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45962.518226504631</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45962.518226504631</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45962.518226504631</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45962.518226504631</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45962.518226504631</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45962.518226504631</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45962.518226504631</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45962.518226504631</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45962.518226504631</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45962.518226504631</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45962.518226504631</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45962.518226504631</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45962.518226504631</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45962.518226504631</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45962.518226504631</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45962.518226504631</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45962.518226504631</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45962.518226504631</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45962.518226504631</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45962.518226504631</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45962.518226504631</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45962.518226504631</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45962.518226504631</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45962.518226504631</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45962.518226504631</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45962.518226504631</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45962.518226504631</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45962.518226504631</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45962.518226504631</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45962.518226504631</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45962.518226504631</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45962.518226504631</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45962.518226504631</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45962.518226504631</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45962.518226504631</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45962.518226504631</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45962.518226504631</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45962.518226504631</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45962.518226504631</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45962.518226504631</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45962.518226504631</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45962.518226504631</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45962.518226504631</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45962.518226504631</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45962.518226504631</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45962.518226504631</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45962.518226504631</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45962.518226504631</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45962.518226504631</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45962.518226504631</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45962.518226504631</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45962.518226504631</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45962.518226504631</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45962.518226504631</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45962.518226504631</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45962.518226504631</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45962.518226504631</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45962.518226504631</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45962.518226504631</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45962.518226504631</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45962.518226504631</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45962.518226504631</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45962.518226504631</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45962.518226504631</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45962.518226504631</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45962.518226504631</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45962.518226504631</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45962.518226504631</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45962.518226504631</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45962.518226504631</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45962.518226504631</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45962.518226504631</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45962.518226504631</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45962.518226504631</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45962.518226504631</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45962.518226504631</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45962.518226504631</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45962.518226504631</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45962.518226504631</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45962.518226504631</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45962.518226504631</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45962.518226504631</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45962.518226504631</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45962.518226504631</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45962.518226504631</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45962.518226504631</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45962.518226504631</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45962.518226504631</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45962.518226504631</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45962.518226504631</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45962.518226504631</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45962.518226504631</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45962.518226504631</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45962.518226504631</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45962.518226504631</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45962.518226504631</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45962.518226504631</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45962.518226504631</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45962.518226504631</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45962.518226504631</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45962.518226504631</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45962.518226504631</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45962.518226504631</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45962.518226504631</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45962.518226504631</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45962.518226504631</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45962.518226504631</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45962.518226504631</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45962.518226504631</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45962.518226504631</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45962.518226504631</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45962.518226504631</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45962.518226504631</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45962.518226504631</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45962.518226504631</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45962.518226504631</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45962.518226504631</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45962.518226504631</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45962.518226504631</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45962.518226504631</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45962.518226504631</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45962.518226504631</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45962.518226504631</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45962.518226504631</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45962.518226504631</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45962.518226504631</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45962.518226504631</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45962.518226504631</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45962.518226504631</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45962.518226504631</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45962.518226504631</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45962.518226504631</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45962.518226504631</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45962.518226504631</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45962.518226504631</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45962.518226504631</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45962.518226504631</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45962.518226504631</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45962.518226504631</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45962.518226504631</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45962.518226504631</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45962.518226504631</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45962.518226504631</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45962.518226504631</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45962.518226504631</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45962.518226504631</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45962.518226504631</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45962.518226504631</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45962.518226504631</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45962.518226504631</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45962.518226504631</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45962.518226504631</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45962.518226504631</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45962.518226504631</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45962.518226504631</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45962.518226504631</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45962.518226504631</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45962.518226504631</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45962.518226504631</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45962.518226504631</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45962.518226504631</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45962.518226504631</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45962.518226504631</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45962.518226504631</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45962.518226504631</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45962.518226504631</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45962.518226504631</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45962.518226504631</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45962.518226504631</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45962.518226504631</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45962.518226504631</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45962.518226504631</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45962.518226504631</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45962.518226504631</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45962.518226504631</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45962.518226504631</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45962.518226504631</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45962.518226504631</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45962.518226504631</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45962.518226504631</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45962.518226504631</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45962.518226504631</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45962.518226504631</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45962.518226504631</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45962.518226504631</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45962.518226504631</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45962.518226504631</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45962.518226504631</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45962.518226504631</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45962.518226504631</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45962.518226504631</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45962.518226504631</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45962.518226504631</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45962.518226504631</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45962.518226504631</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45962.518226504631</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45962.518226504631</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45962.518226504631</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45962.518226504631</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45962.518226504631</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45962.518226504631</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45962.518226504631</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45962.518226504631</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45962.518226504631</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45962.518226504631</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45962.518226504631</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45962.518226504631</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45962.518226504631</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45962.518226504631</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45962.518226504631</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45962.518226504631</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45962.518226504631</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45962.518226504631</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45962.518226504631</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45962.518226504631</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45962.518226504631</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45962.518226504631</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45962.518226504631</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45962.518226504631</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45962.518226504631</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45962.518226504631</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45962.518226504631</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45962.518226504631</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45962.518226504631</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45962.518226504631</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45962.518226504631</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45962.518226504631</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45962.518226504631</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45962.518226504631</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45962.518226504631</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45962.518226504631</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45962.518226504631</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45962.518226504631</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45962.518226504631</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45962.518226504631</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45962.518226504631</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45962.518226504631</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45962.518226504631</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45962.518226504631</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45962.518226504631</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45962.518226504631</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45962.518226504631</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45962.518226504631</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45962.518226504631</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45962.518226504631</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45962.518226504631</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45962.518226504631</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45962.518226504631</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45962.518226504631</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45962.518226504631</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45962.518226504631</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45962.518226504631</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45962.518226504631</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45962.518226504631</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45962.518226504631</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45962.518226504631</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45962.518226504631</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45962.518226504631</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45962.518226504631</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45962.518226504631</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45962.518226504631</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45962.518226504631</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45962.518226504631</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45962.518226504631</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45962.518226504631</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45962.518226504631</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45962.518226504631</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45962.518226504631</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45962.518226504631</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45962.518226504631</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45962.518226504631</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45962.518226504631</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45962.518226504631</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45962.518226504631</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45962.518226504631</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45962.518226504631</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45962.518226504631</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45962.518226504631</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45962.518226504631</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45962.518226504631</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45962.518226504631</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45962.518226504631</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45962.518226504631</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45962.518226504631</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45962.518226504631</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45962.518226504631</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45962.518226504631</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45962.518226504631</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45962.518226504631</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45962.518226504631</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45962.518226504631</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45962.518226504631</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45962.518226504631</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45962.518226504631</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45962.518226504631</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45962.518226504631</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45962.518226504631</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45962.518226504631</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45962.518226504631</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45962.518226504631</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45962.518226504631</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45962.518226504631</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45962.518226504631</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45962.518226504631</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45962.518226504631</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45962.518226504631</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45962.518226504631</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45962.518226504631</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45962.518226504631</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45962.518226504631</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45962.518226504631</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45962.518226504631</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45962.518226504631</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45962.518226504631</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45962.518226504631</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45962.518226504631</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45962.518226504631</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45962.518226504631</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45962.518226504631</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45962.518226504631</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45962.518226504631</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45962.518226504631</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45962.518226504631</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45962.518226504631</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45962.518226504631</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45962.518226504631</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45962.518226504631</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45962.518226504631</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45962.518226504631</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45962.518226504631</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45962.518226504631</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45962.518226504631</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45962.518226504631</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45962.518226504631</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45962.518226504631</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45962.518226504631</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45962.518226504631</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45962.518226504631</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45962.518226504631</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45962.518226504631</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45962.518226504631</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45962.518226504631</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45962.518226504631</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45962.518226504631</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45962.518226504631</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45962.518226504631</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45962.518226504631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45962.518226504631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45962.518226504631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45962.518226504631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45962.518226504631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45962.518226504631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45962.518226504631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45962.518226504631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45962.518226504631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45962.518226504631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45962.518226504631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45962.518226504631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45962.518226504631</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45962.518226504631</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45962.518226504631</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45962.518226504631</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45962.518226504631</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45962.518226504631</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45962.518226504631</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45962.518226504631</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45962.518226504631</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45962.518226504631</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45962.518226504631</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2025-11-01T09:26:30Z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