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9584" documentId="13_ncr:1_{F6CB121F-512D-4AA6-A0C1-0FB36C537598}" xr6:coauthVersionLast="47" xr6:coauthVersionMax="47" xr10:uidLastSave="{72B3354F-635E-4E14-9F5D-58DB229465B3}"/>
  <bookViews>
    <workbookView xWindow="-109" yWindow="-109" windowWidth="26301" windowHeight="14169" firstSheet="6"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G2" i="6"/>
  <c r="I2" i="6"/>
  <c r="J2" i="6"/>
  <c r="L2" i="6"/>
  <c r="B4" i="1"/>
  <c r="B5" i="1"/>
  <c r="B6" i="1"/>
  <c r="B7" i="1"/>
  <c r="B8" i="1"/>
  <c r="B9" i="1"/>
  <c r="B10" i="1"/>
  <c r="B11" i="1"/>
  <c r="B12" i="1"/>
  <c r="B13" i="1"/>
  <c r="B14" i="1"/>
  <c r="B15" i="1"/>
  <c r="B16" i="1"/>
  <c r="B17" i="1"/>
  <c r="B18" i="1"/>
  <c r="B19" i="1"/>
  <c r="B20" i="1"/>
  <c r="B21" i="1"/>
  <c r="B22" i="1"/>
  <c r="B23" i="1"/>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223" i="2"/>
  <c r="G223" i="2"/>
  <c r="I223" i="2"/>
  <c r="J223" i="2"/>
  <c r="L223" i="2"/>
  <c r="B224" i="2"/>
  <c r="G224" i="2"/>
  <c r="I224" i="2"/>
  <c r="J224" i="2"/>
  <c r="L224" i="2"/>
  <c r="B225" i="2"/>
  <c r="G225" i="2"/>
  <c r="I225" i="2"/>
  <c r="J225" i="2"/>
  <c r="L225"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3" i="4"/>
  <c r="I3" i="4"/>
  <c r="J3" i="4"/>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alcChain>
</file>

<file path=xl/sharedStrings.xml><?xml version="1.0" encoding="utf-8"?>
<sst xmlns="http://schemas.openxmlformats.org/spreadsheetml/2006/main" count="179024" uniqueCount="39105">
  <si>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</si>
  <si>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</si>
  <si>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</si>
  <si>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</si>
  <si>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</si>
  <si>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</si>
  <si>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</si>
  <si>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</si>
  <si>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</si>
  <si>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</si>
  <si>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</si>
  <si>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</si>
  <si>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</si>
  <si>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</si>
  <si>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</si>
  <si>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</si>
  <si>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</si>
  <si>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</si>
  <si>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</si>
  <si>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</si>
  <si>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</si>
  <si>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</si>
  <si>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</si>
  <si>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</si>
  <si>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</si>
  <si>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</si>
  <si>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</si>
  <si>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</si>
  <si>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</si>
  <si>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</si>
  <si>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</si>
  <si>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</si>
  <si>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</si>
  <si>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</si>
  <si>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</si>
  <si>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</si>
  <si>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</si>
  <si>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</si>
  <si>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</si>
  <si>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</si>
  <si>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</si>
  <si>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</si>
  <si>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</si>
  <si>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</si>
  <si>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</si>
  <si>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</si>
  <si>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</si>
  <si>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</si>
  <si>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</si>
  <si>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</si>
  <si>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</si>
  <si>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</si>
  <si>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</si>
  <si>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</si>
  <si>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</si>
  <si>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</si>
  <si>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</si>
  <si>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</si>
  <si>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</si>
  <si>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</si>
  <si>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</si>
  <si>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</si>
  <si>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</si>
  <si>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</si>
  <si>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</si>
  <si>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</si>
  <si>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</si>
  <si>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</si>
  <si>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</si>
  <si>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</si>
  <si>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</si>
  <si>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</si>
  <si>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</si>
  <si>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</si>
  <si>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</si>
  <si>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</si>
  <si>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</si>
  <si>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</si>
  <si>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</si>
  <si>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</si>
  <si>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</si>
  <si>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</si>
  <si>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</si>
  <si>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</si>
  <si>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</si>
  <si>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</si>
  <si>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</si>
  <si>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</si>
  <si>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</si>
  <si>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</si>
  <si>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</si>
  <si>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</si>
  <si>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</si>
  <si>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</si>
  <si>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</si>
  <si>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</si>
  <si>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</si>
  <si>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</si>
  <si>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</si>
  <si>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</si>
  <si>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</si>
  <si>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</si>
  <si>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</si>
  <si>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</si>
  <si>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</si>
  <si>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</si>
  <si>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</si>
  <si>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</si>
  <si>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</si>
  <si>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</si>
  <si>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</si>
  <si>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</si>
  <si>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</si>
  <si>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</si>
  <si>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</si>
  <si>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</si>
  <si>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</si>
  <si>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</si>
  <si>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</si>
  <si>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</si>
  <si>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</si>
  <si>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</si>
  <si>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</si>
  <si>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</si>
  <si>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</si>
  <si>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</si>
  <si>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</si>
  <si>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</si>
  <si>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</si>
  <si>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</si>
  <si>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</si>
  <si>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</si>
  <si>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</si>
  <si>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</si>
  <si>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</si>
  <si>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</si>
  <si>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</si>
  <si>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</si>
  <si>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</si>
  <si>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</si>
  <si>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</si>
  <si>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</si>
  <si>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</si>
  <si>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</si>
  <si>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</si>
  <si>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</si>
  <si>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</si>
  <si>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</si>
  <si>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</si>
  <si>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</si>
  <si>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</si>
  <si>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</si>
  <si>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</si>
  <si>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</si>
  <si>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</si>
  <si>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</si>
  <si>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</si>
  <si>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</si>
  <si>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</si>
  <si>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</si>
  <si>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</si>
  <si>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</si>
  <si>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</si>
  <si>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</si>
  <si>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</si>
  <si>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</si>
  <si>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</si>
  <si>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</si>
  <si>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</si>
  <si>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</si>
  <si>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</si>
  <si>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</si>
  <si>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</si>
  <si>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</si>
  <si>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</si>
  <si>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</si>
  <si>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</si>
  <si>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</si>
  <si>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</si>
  <si>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</si>
  <si>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</si>
  <si>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</si>
  <si>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</si>
  <si>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</si>
  <si>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</si>
  <si>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</si>
  <si>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</si>
  <si>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</si>
  <si>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</si>
  <si>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</si>
  <si>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</si>
  <si>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</si>
  <si>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</si>
  <si>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</si>
  <si>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</si>
  <si>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</si>
  <si>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</si>
  <si>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</si>
  <si>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</si>
  <si>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</si>
  <si>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</si>
  <si>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</si>
  <si>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</si>
  <si>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</si>
  <si>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</si>
  <si>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</si>
  <si>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</si>
  <si>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</si>
  <si>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</si>
  <si>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</si>
  <si>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</si>
  <si>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</si>
  <si>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</si>
  <si>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</si>
  <si>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</si>
  <si>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</si>
  <si>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</si>
  <si>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</si>
  <si>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</si>
  <si>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</si>
  <si>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</si>
  <si>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</si>
  <si>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</si>
  <si>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</si>
  <si>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</si>
  <si>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</si>
  <si>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</si>
  <si>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</si>
  <si>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</si>
  <si>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</si>
  <si>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</si>
  <si>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</si>
  <si>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</si>
  <si>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</si>
  <si>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</si>
  <si>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</si>
  <si>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</si>
  <si>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</si>
  <si>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</si>
  <si>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</si>
  <si>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</si>
  <si>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</si>
  <si>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</si>
  <si>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</si>
  <si>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</si>
  <si>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</si>
  <si>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</si>
  <si>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</si>
  <si>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</si>
  <si>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</si>
  <si>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</si>
  <si>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</si>
  <si>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</si>
  <si>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</si>
  <si>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</si>
  <si>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</si>
  <si>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</si>
  <si>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</si>
  <si>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</si>
  <si>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</si>
  <si>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</si>
  <si>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</si>
  <si>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</si>
  <si>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</si>
  <si>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</si>
  <si>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</si>
  <si>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</si>
  <si>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</si>
  <si>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</si>
  <si>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</si>
  <si>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</si>
  <si>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</si>
  <si>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</si>
  <si>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</si>
  <si>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</si>
  <si>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</si>
  <si>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</si>
  <si>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</si>
  <si>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</si>
  <si>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</si>
  <si>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</si>
  <si>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</si>
  <si>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</si>
  <si>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</si>
  <si>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</si>
  <si>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</si>
  <si>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</si>
  <si>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</si>
  <si>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</si>
  <si>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</si>
  <si>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</si>
  <si>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</si>
  <si>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</si>
  <si>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</si>
  <si>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</si>
  <si>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</si>
  <si>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</si>
  <si>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</si>
  <si>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</si>
  <si>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</si>
  <si>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</si>
  <si>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</si>
  <si>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</si>
  <si>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</si>
  <si>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</si>
  <si>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</si>
  <si>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</si>
  <si>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</si>
  <si>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</si>
  <si>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</si>
  <si>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</si>
  <si>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</si>
  <si>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</si>
  <si>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</si>
  <si>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</si>
  <si>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</si>
  <si>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</si>
  <si>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</si>
  <si>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</si>
  <si>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</si>
  <si>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</si>
  <si>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</si>
  <si>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</si>
  <si>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</si>
  <si>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</si>
  <si>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</si>
  <si>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</si>
  <si>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</si>
  <si>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</si>
  <si>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</si>
  <si>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</si>
  <si>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</si>
  <si>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</si>
  <si>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</si>
  <si>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</si>
  <si>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</si>
  <si>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</si>
  <si>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</si>
  <si>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</si>
  <si>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</si>
  <si>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</si>
  <si>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</si>
  <si>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</si>
  <si>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</si>
  <si>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</si>
  <si>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</si>
  <si>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</si>
  <si>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</si>
  <si>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</si>
  <si>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</si>
  <si>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</si>
  <si>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</si>
  <si>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</si>
  <si>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</si>
  <si>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</si>
  <si>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</si>
  <si>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</si>
  <si>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</si>
  <si>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</si>
  <si>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</si>
  <si>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</si>
  <si>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</si>
  <si>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</si>
  <si>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</si>
  <si>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</si>
  <si>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</si>
  <si>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</si>
  <si>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</si>
  <si>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</si>
  <si>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</si>
  <si>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</si>
  <si>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</si>
  <si>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</si>
  <si>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</si>
  <si>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</si>
  <si>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</si>
  <si>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</si>
  <si>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</si>
  <si>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</si>
  <si>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</si>
  <si>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</si>
  <si>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</si>
  <si>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</si>
  <si>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</si>
  <si>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</si>
  <si>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</si>
  <si>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</si>
  <si>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</si>
  <si>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</si>
  <si>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</si>
  <si>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</si>
  <si>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</si>
  <si>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</si>
  <si>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</si>
  <si>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</si>
  <si>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</si>
  <si>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</si>
  <si>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</si>
  <si>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</si>
  <si>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</si>
  <si>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</si>
  <si>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</si>
  <si>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</si>
  <si>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</si>
  <si>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</si>
  <si>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</si>
  <si>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</si>
  <si>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</si>
  <si>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</si>
  <si>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</si>
  <si>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</si>
  <si>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</si>
  <si>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</si>
  <si>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</si>
  <si>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</si>
  <si>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</si>
  <si>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</si>
  <si>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</si>
  <si>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</si>
  <si>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</si>
  <si>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</si>
  <si>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</si>
  <si>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</si>
  <si>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</si>
  <si>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</si>
  <si>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</si>
  <si>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</si>
  <si>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</si>
  <si>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</si>
  <si>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</si>
  <si>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</si>
  <si>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</si>
  <si>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</si>
  <si>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</si>
  <si>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</si>
  <si>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</si>
  <si>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</si>
  <si>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</si>
  <si>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</si>
  <si>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</si>
  <si>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</si>
  <si>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</si>
  <si>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</si>
  <si>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</si>
  <si>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</si>
  <si>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</si>
  <si>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</si>
  <si>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</si>
  <si>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</si>
  <si>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</si>
  <si>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</si>
  <si>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</si>
  <si>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</si>
  <si>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</si>
  <si>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</si>
  <si>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</si>
  <si>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</si>
  <si>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</si>
  <si>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</si>
  <si>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</si>
  <si>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</si>
  <si>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</si>
  <si>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</si>
  <si>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</si>
  <si>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</si>
  <si>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</si>
  <si>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</si>
  <si>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</si>
  <si>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</si>
  <si>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</si>
  <si>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</si>
  <si>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</si>
  <si>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</si>
  <si>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</si>
  <si>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</si>
  <si>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</si>
  <si>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</si>
  <si>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</si>
  <si>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</si>
  <si>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</si>
  <si>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</si>
  <si>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</si>
  <si>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</si>
  <si>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</si>
  <si>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</si>
  <si>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</si>
  <si>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</si>
  <si>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</si>
  <si>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</si>
  <si>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</si>
  <si>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</si>
  <si>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</si>
  <si>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</si>
  <si>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</si>
  <si>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</si>
  <si>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</si>
  <si>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</si>
  <si>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</si>
  <si>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</si>
  <si>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</si>
  <si>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</si>
  <si>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</si>
  <si>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</si>
  <si>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</si>
  <si>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</si>
  <si>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</si>
  <si>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</si>
  <si>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</si>
  <si>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</si>
  <si>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</si>
  <si>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</si>
  <si>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</si>
  <si>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</si>
  <si>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</si>
  <si>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</si>
  <si>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</si>
  <si>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</si>
  <si>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</si>
  <si>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</si>
  <si>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</si>
  <si>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</si>
  <si>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</si>
  <si>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</si>
  <si>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</si>
  <si>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</si>
  <si>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</si>
  <si>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</si>
  <si>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</si>
  <si>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</si>
  <si>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</si>
  <si>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</si>
  <si>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</si>
  <si>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</si>
  <si>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</si>
  <si>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</si>
  <si>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</si>
  <si>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</si>
  <si>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</si>
  <si>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</si>
  <si>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</si>
  <si>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</si>
  <si>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</si>
  <si>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</si>
  <si>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</si>
  <si>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</si>
  <si>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</si>
  <si>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</si>
  <si>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</si>
  <si>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</si>
  <si>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</si>
  <si>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</si>
  <si>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</si>
  <si>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</si>
  <si>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</si>
  <si>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</si>
  <si>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</si>
  <si>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</si>
  <si>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</si>
  <si>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</si>
  <si>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</si>
  <si>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</si>
  <si>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</si>
  <si>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</si>
  <si>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</si>
  <si>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</si>
  <si>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</si>
  <si>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</si>
  <si>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</si>
  <si>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</si>
  <si>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</si>
  <si>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</si>
  <si>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</si>
  <si>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</si>
  <si>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</si>
  <si>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</si>
  <si>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</si>
  <si>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</si>
  <si>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</si>
  <si>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</si>
  <si>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</si>
  <si>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</si>
  <si>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</si>
  <si>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</si>
  <si>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</si>
  <si>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</si>
  <si>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</si>
  <si>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</si>
  <si>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</si>
  <si>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</si>
  <si>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</si>
  <si>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</si>
  <si>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</si>
  <si>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</si>
  <si>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</si>
  <si>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</si>
  <si>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</si>
  <si>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</si>
  <si>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</si>
  <si>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</si>
  <si>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</si>
  <si>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</si>
  <si>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</si>
  <si>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</si>
  <si>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</si>
  <si>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</si>
  <si>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</si>
  <si>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</si>
  <si>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</si>
  <si>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</si>
  <si>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</si>
  <si>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</si>
  <si>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</si>
  <si>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</si>
  <si>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</si>
  <si>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</si>
  <si>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</si>
  <si>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</si>
  <si>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</si>
  <si>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</si>
  <si>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</si>
  <si>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</si>
  <si>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</si>
  <si>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</si>
  <si>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</si>
  <si>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</si>
  <si>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</si>
  <si>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</si>
  <si>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</si>
  <si>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</si>
  <si>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</si>
  <si>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</si>
  <si>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</si>
  <si>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</si>
  <si>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</si>
  <si>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</si>
  <si>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</si>
  <si>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</si>
  <si>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</si>
  <si>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</si>
  <si>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</si>
  <si>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</si>
  <si>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</si>
  <si>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</si>
  <si>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</si>
  <si>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</si>
  <si>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</si>
  <si>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</si>
  <si>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</si>
  <si>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</si>
  <si>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</si>
  <si>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</si>
  <si>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</si>
  <si>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</si>
  <si>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</si>
  <si>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</si>
  <si>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</si>
  <si>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</si>
  <si>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</si>
  <si>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</si>
  <si>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</si>
  <si>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</si>
  <si>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</si>
  <si>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</si>
  <si>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</si>
  <si>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</si>
  <si>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</si>
  <si>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</si>
  <si>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</si>
  <si>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</si>
  <si>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</si>
  <si>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</si>
  <si>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</si>
  <si>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</si>
  <si>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</si>
  <si>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</si>
  <si>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</si>
  <si>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</si>
  <si>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</si>
  <si>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</si>
  <si>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</si>
  <si>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</si>
  <si>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</si>
  <si>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</si>
  <si>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</si>
  <si>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</si>
  <si>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</si>
  <si>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</si>
  <si>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</si>
  <si>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</si>
  <si>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</si>
  <si>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</si>
  <si>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</si>
  <si>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</si>
  <si>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</si>
  <si>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</si>
  <si>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</si>
  <si>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</si>
  <si>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</si>
  <si>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</si>
  <si>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</si>
  <si>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</si>
  <si>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</si>
  <si>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</si>
  <si>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</si>
  <si>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</si>
  <si>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</si>
  <si>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</si>
  <si>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</si>
  <si>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</si>
  <si>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</si>
  <si>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</si>
  <si>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</si>
  <si>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</si>
  <si>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</si>
  <si>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</si>
  <si>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</si>
  <si>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</si>
  <si>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</si>
  <si>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</si>
  <si>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</si>
  <si>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</si>
  <si>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</si>
  <si>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</si>
  <si>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</si>
  <si>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</si>
  <si>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</si>
  <si>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</si>
  <si>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</si>
  <si>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</si>
  <si>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</si>
  <si>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</si>
  <si>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</si>
  <si>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</si>
  <si>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</si>
  <si>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</si>
  <si>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</si>
  <si>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</si>
  <si>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</si>
  <si>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</si>
  <si>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</si>
  <si>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</si>
  <si>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</si>
  <si>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</si>
  <si>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</si>
  <si>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</si>
  <si>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</si>
  <si>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</si>
  <si>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</si>
  <si>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</si>
  <si>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</si>
  <si>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</si>
  <si>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</si>
  <si>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</si>
  <si>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</si>
  <si>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</si>
  <si>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</si>
  <si>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</si>
  <si>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</si>
  <si>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</si>
  <si>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</si>
  <si>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</si>
  <si>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</si>
  <si>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</si>
  <si>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</si>
  <si>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</si>
  <si>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</si>
  <si>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</si>
  <si>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</si>
  <si>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</si>
  <si>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</si>
  <si>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</si>
  <si>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</si>
  <si>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</si>
  <si>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</si>
  <si>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</si>
  <si>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</si>
  <si>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</si>
  <si>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</si>
  <si>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</si>
  <si>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</si>
  <si>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</si>
  <si>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</si>
  <si>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</si>
  <si>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</si>
  <si>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</si>
  <si>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</si>
  <si>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</si>
  <si>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</si>
  <si>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</si>
  <si>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</si>
  <si>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</si>
  <si>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</si>
  <si>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</si>
  <si>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</si>
  <si>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</si>
  <si>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</si>
  <si>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</si>
  <si>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</si>
  <si>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</si>
  <si>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</si>
  <si>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</si>
  <si>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</si>
  <si>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</si>
  <si>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</si>
  <si>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</si>
  <si>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</si>
  <si>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</si>
  <si>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</si>
  <si>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</si>
  <si>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</si>
  <si>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</si>
  <si>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</si>
  <si>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</si>
  <si>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</si>
  <si>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</si>
  <si>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</si>
  <si>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</si>
  <si>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</si>
  <si>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</si>
  <si>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</si>
  <si>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</si>
  <si>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</si>
  <si>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</si>
  <si>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</si>
  <si>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</si>
  <si>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</si>
  <si>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</si>
  <si>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</si>
  <si>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</si>
  <si>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</si>
  <si>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</si>
  <si>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</si>
  <si>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</si>
  <si>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</si>
  <si>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</si>
  <si>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</si>
  <si>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</si>
  <si>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</si>
  <si>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</si>
  <si>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</si>
  <si>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</si>
  <si>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</si>
  <si>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</si>
  <si>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</si>
  <si>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</si>
  <si>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</si>
  <si>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</si>
  <si>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</si>
  <si>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</si>
  <si>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</si>
  <si>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</si>
  <si>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</si>
  <si>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</si>
  <si>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</si>
  <si>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</si>
  <si>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</si>
  <si>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</si>
  <si>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</si>
  <si>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</si>
  <si>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</si>
  <si>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</si>
  <si>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</si>
  <si>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</si>
  <si>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</si>
  <si>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</si>
  <si>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</si>
  <si>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</si>
  <si>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</si>
  <si>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</si>
  <si>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</si>
  <si>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</si>
  <si>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</si>
  <si>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</si>
  <si>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</si>
  <si>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</si>
  <si>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</si>
  <si>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</si>
  <si>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</si>
  <si>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</si>
  <si>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</si>
  <si>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</si>
  <si>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</si>
  <si>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</si>
  <si>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</si>
  <si>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</si>
  <si>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</si>
  <si>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</si>
  <si>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</si>
  <si>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</si>
  <si>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</si>
  <si>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</si>
  <si>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</si>
  <si>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</si>
  <si>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</si>
  <si>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</si>
  <si>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</si>
  <si>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</si>
  <si>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</si>
  <si>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</si>
  <si>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</si>
  <si>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</si>
  <si>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</si>
  <si>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</si>
  <si>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</si>
  <si>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</si>
  <si>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</si>
  <si>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</si>
  <si>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</si>
  <si>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</si>
  <si>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</si>
  <si>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</si>
  <si>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</si>
  <si>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</si>
  <si>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</si>
  <si>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</si>
  <si>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</si>
  <si>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</si>
  <si>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</si>
  <si>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</si>
  <si>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</si>
  <si>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</si>
  <si>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</si>
  <si>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</si>
  <si>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</si>
  <si>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</si>
  <si>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</si>
  <si>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</si>
  <si>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</si>
  <si>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</si>
  <si>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</si>
  <si>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</si>
  <si>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</si>
  <si>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</si>
  <si>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</si>
  <si>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</si>
  <si>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</si>
  <si>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</si>
  <si>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</si>
  <si>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</si>
  <si>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</si>
  <si>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</si>
  <si>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</si>
  <si>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</si>
  <si>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</si>
  <si>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</si>
  <si>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</si>
  <si>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</si>
  <si>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</si>
  <si>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</si>
  <si>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</si>
  <si>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</si>
  <si>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</si>
  <si>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</si>
  <si>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</si>
  <si>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</si>
  <si>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</si>
  <si>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</si>
  <si>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</si>
  <si>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</si>
  <si>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</si>
  <si>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</si>
  <si>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</si>
  <si>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</si>
  <si>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</si>
  <si>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</si>
  <si>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</si>
  <si>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</si>
  <si>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</si>
  <si>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</si>
  <si>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</si>
  <si>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</si>
  <si>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</si>
  <si>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</si>
  <si>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</si>
  <si>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</si>
  <si>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</si>
  <si>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</si>
  <si>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</si>
  <si>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</si>
  <si>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</si>
  <si>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</si>
  <si>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</si>
  <si>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</si>
  <si>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</si>
  <si>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</si>
  <si>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</si>
  <si>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</si>
  <si>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</si>
  <si>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</si>
  <si>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</si>
  <si>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</si>
  <si>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</si>
  <si>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</si>
  <si>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</si>
  <si>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</si>
  <si>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</si>
  <si>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</si>
  <si>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</si>
  <si>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</si>
  <si>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</si>
  <si>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</si>
  <si>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</si>
  <si>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</si>
  <si>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</si>
  <si>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</si>
  <si>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</si>
  <si>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</si>
  <si>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</si>
  <si>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</si>
  <si>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</si>
  <si>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</si>
  <si>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</si>
  <si>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</si>
  <si>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</si>
  <si>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</si>
  <si>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</si>
  <si>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</si>
  <si>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</si>
  <si>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</si>
  <si>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</si>
  <si>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</si>
  <si>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</si>
  <si>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</si>
  <si>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</si>
  <si>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</si>
  <si>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</si>
  <si>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</si>
  <si>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</si>
  <si>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</si>
  <si>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</si>
  <si>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</si>
  <si>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</si>
  <si>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</si>
  <si>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</si>
  <si>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</si>
  <si>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</si>
  <si>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</si>
  <si>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</si>
  <si>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</si>
  <si>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</si>
  <si>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</si>
  <si>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</si>
  <si>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</si>
  <si>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</si>
  <si>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</si>
  <si>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</si>
  <si>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</si>
  <si>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</si>
  <si>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</si>
  <si>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</si>
  <si>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</si>
  <si>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</si>
  <si>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</si>
  <si>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</si>
  <si>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</si>
  <si>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</si>
  <si>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</si>
  <si>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</si>
  <si>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</si>
  <si>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</si>
  <si>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</si>
  <si>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</si>
  <si>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</si>
  <si>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</si>
  <si>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</si>
  <si>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</si>
  <si>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</si>
  <si>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</si>
  <si>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</si>
  <si>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</si>
  <si>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</si>
  <si>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</si>
  <si>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</si>
  <si>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</si>
  <si>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</si>
  <si>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</si>
  <si>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</si>
  <si>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</si>
  <si>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</si>
  <si>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</si>
  <si>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</si>
  <si>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</si>
  <si>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</si>
  <si>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</si>
  <si>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</si>
  <si>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</si>
  <si>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</si>
  <si>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</si>
  <si>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</si>
  <si>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</si>
  <si>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</si>
  <si>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</si>
  <si>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</si>
  <si>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</si>
  <si>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</si>
  <si>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</si>
  <si>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</si>
  <si>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</si>
  <si>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</si>
  <si>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</si>
  <si>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</si>
  <si>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</si>
  <si>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</si>
  <si>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</si>
  <si>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</si>
  <si>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</si>
  <si>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</si>
  <si>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</si>
  <si>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</si>
  <si>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</si>
  <si>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</si>
  <si>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</si>
  <si>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</si>
  <si>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</si>
  <si>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</si>
  <si>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</si>
  <si>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</si>
  <si>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</si>
  <si>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</si>
  <si>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</si>
  <si>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</si>
  <si>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</si>
  <si>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</si>
  <si>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</si>
  <si>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</si>
  <si>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</si>
  <si>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</si>
  <si>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</si>
  <si>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</si>
  <si>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</si>
  <si>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</si>
  <si>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</si>
  <si>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</si>
  <si>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</si>
  <si>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</si>
  <si>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</si>
  <si>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</si>
  <si>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</si>
  <si>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</si>
  <si>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</si>
  <si>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</si>
  <si>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</si>
  <si>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</si>
  <si>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</si>
  <si>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</si>
  <si>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</si>
  <si>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</si>
  <si>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</si>
  <si>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</si>
  <si>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</si>
  <si>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</si>
  <si>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</si>
  <si>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</si>
  <si>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</si>
  <si>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</si>
  <si>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</si>
  <si>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</si>
  <si>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</si>
  <si>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</si>
  <si>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</si>
  <si>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</si>
  <si>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</si>
  <si>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</si>
  <si>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</si>
  <si>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</si>
  <si>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</si>
  <si>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</si>
  <si>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</si>
  <si>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</si>
  <si>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</si>
  <si>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</si>
  <si>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</si>
  <si>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</si>
  <si>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</si>
  <si>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</si>
  <si>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</si>
  <si>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</si>
  <si>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</si>
  <si>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</si>
  <si>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</si>
  <si>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</si>
  <si>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</si>
  <si>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</si>
  <si>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</si>
  <si>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</si>
  <si>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</si>
  <si>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</si>
  <si>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</si>
  <si>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</si>
  <si>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</si>
  <si>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</si>
  <si>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</si>
  <si>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</si>
  <si>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</si>
  <si>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</si>
  <si>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</si>
  <si>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</si>
  <si>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</si>
  <si>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</si>
  <si>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</si>
  <si>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</si>
  <si>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</si>
  <si>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</si>
  <si>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</si>
  <si>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</si>
  <si>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</si>
  <si>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</si>
  <si>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</si>
  <si>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</si>
  <si>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</si>
  <si>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</si>
  <si>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</si>
  <si>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</si>
  <si>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</si>
  <si>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</si>
  <si>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</si>
  <si>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</si>
  <si>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</si>
  <si>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</si>
  <si>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</si>
  <si>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</si>
  <si>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</si>
  <si>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</si>
  <si>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</si>
  <si>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</si>
  <si>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</si>
  <si>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</si>
  <si>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</si>
  <si>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</si>
  <si>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</si>
  <si>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</si>
  <si>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</si>
  <si>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</si>
  <si>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</si>
  <si>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</si>
  <si>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</si>
  <si>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</si>
  <si>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</si>
  <si>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</si>
  <si>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</si>
  <si>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</si>
  <si>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</si>
  <si>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</si>
  <si>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</si>
  <si>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</si>
  <si>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</si>
  <si>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</si>
  <si>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</si>
  <si>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</si>
  <si>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</si>
  <si>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</si>
  <si>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</si>
  <si>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</si>
  <si>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</si>
  <si>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</si>
  <si>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</si>
  <si>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</si>
  <si>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</si>
  <si>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</si>
  <si>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</si>
  <si>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</si>
  <si>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</si>
  <si>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</si>
  <si>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</si>
  <si>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</si>
  <si>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</si>
  <si>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</si>
  <si>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</si>
  <si>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</si>
  <si>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</si>
  <si>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</si>
  <si>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</si>
  <si>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</si>
  <si>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</si>
  <si>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</si>
  <si>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</si>
  <si>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</si>
  <si>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</si>
  <si>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</si>
  <si>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</si>
  <si>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</si>
  <si>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</si>
  <si>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</si>
  <si>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</si>
  <si>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</si>
  <si>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</si>
  <si>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</si>
  <si>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</si>
  <si>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</si>
  <si>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</si>
  <si>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</si>
  <si>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</si>
  <si>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</si>
  <si>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</si>
  <si>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</si>
  <si>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</si>
  <si>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</si>
  <si>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</si>
  <si>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</si>
  <si>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</si>
  <si>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</si>
  <si>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</si>
  <si>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</si>
  <si>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</si>
  <si>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</si>
  <si>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</si>
  <si>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</si>
  <si>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</si>
  <si>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</si>
  <si>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</si>
  <si>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</si>
  <si>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</si>
  <si>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</si>
  <si>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</si>
  <si>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</si>
  <si>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</si>
  <si>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</si>
  <si>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</si>
  <si>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</si>
  <si>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</si>
  <si>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</si>
  <si>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</si>
  <si>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</si>
  <si>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</si>
  <si>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</si>
  <si>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</si>
  <si>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</si>
  <si>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</si>
  <si>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</si>
  <si>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</si>
  <si>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</si>
  <si>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</si>
  <si>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</si>
  <si>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</si>
  <si>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</si>
  <si>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</si>
  <si>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</si>
  <si>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</si>
  <si>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</si>
  <si>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</si>
  <si>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</si>
  <si>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</si>
  <si>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</si>
  <si>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</si>
  <si>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</si>
  <si>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</si>
  <si>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</si>
  <si>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</si>
  <si>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</si>
  <si>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</si>
  <si>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</si>
  <si>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</si>
  <si>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</si>
  <si>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</si>
  <si>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</si>
  <si>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</si>
  <si>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</si>
  <si>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</si>
  <si>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</si>
  <si>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</si>
  <si>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</si>
  <si>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</si>
  <si>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</si>
  <si>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</si>
  <si>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</si>
  <si>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</si>
  <si>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</si>
  <si>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</si>
  <si>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</si>
  <si>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</si>
  <si>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</si>
  <si>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</si>
  <si>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</si>
  <si>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</si>
  <si>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</si>
  <si>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</si>
  <si>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</si>
  <si>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</si>
  <si>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</si>
  <si>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</si>
  <si>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</si>
  <si>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</si>
  <si>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</si>
  <si>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</si>
  <si>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</si>
  <si>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</si>
  <si>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</si>
  <si>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</si>
  <si>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</si>
  <si>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</si>
  <si>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</si>
  <si>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</si>
  <si>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</si>
  <si>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</si>
  <si>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</si>
  <si>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</si>
  <si>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</si>
  <si>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</si>
  <si>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</si>
  <si>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</si>
  <si>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</si>
  <si>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</si>
  <si>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</si>
  <si>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</si>
  <si>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</si>
  <si>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</si>
  <si>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</si>
  <si>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</si>
  <si>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</si>
  <si>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</si>
  <si>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</si>
  <si>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</si>
  <si>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</si>
  <si>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</si>
  <si>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</si>
  <si>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</si>
  <si>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</si>
  <si>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</si>
  <si>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</si>
  <si>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</si>
  <si>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</si>
  <si>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</si>
  <si>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</si>
  <si>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</si>
  <si>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</si>
  <si>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</si>
  <si>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</si>
  <si>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</si>
  <si>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</si>
  <si>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</si>
  <si>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</si>
  <si>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</si>
  <si>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</si>
  <si>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</si>
  <si>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</si>
  <si>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</si>
  <si>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</si>
  <si>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</si>
  <si>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</si>
  <si>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</si>
  <si>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</si>
  <si>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</si>
  <si>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</si>
  <si>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</si>
  <si>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</si>
  <si>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</si>
  <si>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</si>
  <si>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</si>
  <si>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</si>
  <si>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</si>
  <si>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</si>
  <si>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</si>
  <si>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</si>
  <si>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</si>
  <si>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</si>
  <si>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</si>
  <si>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</si>
  <si>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</si>
  <si>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</si>
  <si>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</si>
  <si>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</si>
  <si>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</si>
  <si>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</si>
  <si>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</si>
  <si>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</si>
  <si>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</si>
  <si>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</si>
  <si>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</si>
  <si>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</si>
  <si>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</si>
  <si>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</si>
  <si>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</si>
  <si>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</si>
  <si>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</si>
  <si>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</si>
  <si>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</si>
  <si>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</si>
  <si>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</si>
  <si>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</si>
  <si>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</si>
  <si>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</si>
  <si>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</si>
  <si>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</si>
  <si>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</si>
  <si>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</si>
  <si>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</si>
  <si>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</si>
  <si>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</si>
  <si>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</si>
  <si>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</si>
  <si>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</si>
  <si>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</si>
  <si>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</si>
  <si>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</si>
  <si>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</si>
  <si>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</si>
  <si>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</si>
  <si>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</si>
  <si>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</si>
  <si>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</si>
  <si>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</si>
  <si>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</si>
  <si>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</si>
  <si>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</si>
  <si>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</si>
  <si>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</si>
  <si>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</si>
  <si>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</si>
  <si>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</si>
  <si>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</si>
  <si>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</si>
  <si>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</si>
  <si>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</si>
  <si>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</si>
  <si>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</si>
  <si>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</si>
  <si>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</si>
  <si>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</si>
  <si>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</si>
  <si>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</si>
  <si>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</si>
  <si>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</si>
  <si>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</si>
  <si>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</si>
  <si>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</si>
  <si>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</si>
  <si>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</si>
  <si>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</si>
  <si>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</si>
  <si>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</si>
  <si>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</si>
  <si>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</si>
  <si>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</si>
  <si>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</si>
  <si>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</si>
  <si>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</si>
  <si>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</si>
  <si>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</si>
  <si>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</si>
  <si>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</si>
  <si>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</si>
  <si>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</si>
  <si>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</si>
  <si>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</si>
  <si>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</si>
  <si>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</si>
  <si>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</si>
  <si>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</si>
  <si>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</si>
  <si>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</si>
  <si>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</si>
  <si>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</si>
  <si>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</si>
  <si>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</si>
  <si>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</si>
  <si>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</si>
  <si>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</si>
  <si>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</si>
  <si>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</si>
  <si>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</si>
  <si>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</si>
  <si>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</si>
  <si>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</si>
  <si>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</si>
  <si>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</si>
  <si>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</si>
  <si>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</si>
  <si>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</si>
  <si>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</si>
  <si>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</si>
  <si>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</si>
  <si>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</si>
  <si>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</si>
  <si>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</si>
  <si>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</si>
  <si>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</si>
  <si>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</si>
  <si>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</si>
  <si>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</si>
  <si>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</si>
  <si>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</si>
  <si>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</si>
  <si>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</si>
  <si>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</si>
  <si>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</si>
  <si>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</si>
  <si>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</si>
  <si>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</si>
  <si>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</si>
  <si>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</si>
  <si>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</si>
  <si>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</si>
  <si>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</si>
  <si>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</si>
  <si>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</si>
  <si>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</si>
  <si>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</si>
  <si>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</si>
  <si>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</si>
  <si>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</si>
  <si>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</si>
  <si>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</si>
  <si>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</si>
  <si>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</si>
  <si>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</si>
  <si>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</si>
  <si>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</si>
  <si>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</si>
  <si>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</si>
  <si>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</si>
  <si>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</si>
  <si>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</si>
  <si>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</si>
  <si>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</si>
  <si>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</si>
  <si>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</si>
  <si>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</si>
  <si>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</si>
  <si>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</si>
  <si>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</si>
  <si>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</si>
  <si>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</si>
  <si>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</si>
  <si>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</si>
  <si>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</si>
  <si>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</si>
  <si>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</si>
  <si>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</si>
  <si>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</si>
  <si>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</si>
  <si>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</si>
  <si>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</si>
  <si>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</si>
  <si>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</si>
  <si>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</si>
  <si>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</si>
  <si>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</si>
  <si>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</si>
  <si>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</si>
  <si>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</si>
  <si>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</si>
  <si>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</si>
  <si>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</si>
  <si>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</si>
  <si>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</si>
  <si>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</si>
  <si>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</si>
  <si>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</si>
  <si>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</si>
  <si>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</si>
  <si>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</si>
  <si>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</si>
  <si>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</si>
  <si>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</si>
  <si>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</si>
  <si>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</si>
  <si>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</si>
  <si>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</si>
  <si>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</si>
  <si>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</si>
  <si>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</si>
  <si>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</si>
  <si>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</si>
  <si>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</si>
  <si>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</si>
  <si>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</si>
  <si>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</si>
  <si>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</si>
  <si>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</si>
  <si>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</si>
  <si>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</si>
  <si>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</si>
  <si>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</si>
  <si>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</si>
  <si>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</si>
  <si>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</si>
  <si>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</si>
  <si>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</si>
  <si>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</si>
  <si>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</si>
  <si>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</si>
  <si>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</si>
  <si>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</si>
  <si>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</si>
  <si>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</si>
  <si>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</si>
  <si>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</si>
  <si>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</si>
  <si>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</si>
  <si>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</si>
  <si>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</si>
  <si>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</si>
  <si>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</si>
  <si>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</si>
  <si>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</si>
  <si>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</si>
  <si>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</si>
  <si>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</si>
  <si>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</si>
  <si>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</si>
  <si>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</si>
  <si>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</si>
  <si>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</si>
  <si>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</si>
  <si>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</si>
  <si>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</si>
  <si>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</si>
  <si>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</si>
  <si>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</si>
  <si>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</si>
  <si>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</si>
  <si>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</si>
  <si>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</si>
  <si>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</si>
  <si>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</si>
  <si>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</si>
  <si>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</si>
  <si>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</si>
  <si>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</si>
  <si>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</si>
  <si>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</si>
  <si>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</si>
  <si>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</si>
  <si>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</si>
  <si>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</si>
  <si>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</si>
  <si>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</si>
  <si>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</si>
  <si>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</si>
  <si>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</si>
  <si>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</si>
  <si>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</si>
  <si>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</si>
  <si>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</si>
  <si>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</si>
  <si>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</si>
  <si>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</si>
  <si>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</si>
  <si>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</si>
  <si>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</si>
  <si>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</si>
  <si>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</si>
  <si>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</si>
  <si>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</si>
  <si>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</si>
  <si>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</si>
  <si>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</si>
  <si>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</si>
  <si>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</si>
  <si>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</si>
  <si>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</si>
  <si>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</si>
  <si>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</si>
  <si>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</si>
  <si>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</si>
  <si>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</si>
  <si>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</si>
  <si>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</si>
  <si>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</si>
  <si>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</si>
  <si>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</si>
  <si>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</si>
  <si>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</si>
  <si>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</si>
  <si>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</si>
  <si>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</si>
  <si>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</si>
  <si>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</si>
  <si>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</si>
  <si>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</si>
  <si>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</si>
  <si>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</si>
  <si>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</si>
  <si>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</si>
  <si>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</si>
  <si>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</si>
  <si>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</si>
  <si>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</si>
  <si>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</si>
  <si>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</si>
  <si>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</si>
  <si>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</si>
  <si>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</si>
  <si>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</si>
  <si>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</si>
  <si>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</si>
  <si>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</si>
  <si>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</si>
  <si>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</si>
  <si>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</si>
  <si>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</si>
  <si>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</si>
  <si>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</si>
  <si>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</si>
  <si>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</si>
  <si>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</si>
  <si>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</si>
  <si>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</si>
  <si>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</si>
  <si>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</si>
  <si>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</si>
  <si>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</si>
  <si>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</si>
  <si>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</si>
  <si>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</si>
  <si>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</si>
  <si>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</si>
  <si>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</si>
  <si>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</si>
  <si>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</si>
  <si>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</si>
  <si>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</si>
  <si>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</si>
  <si>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</si>
  <si>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</si>
  <si>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</si>
  <si>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</si>
  <si>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</si>
  <si>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</si>
  <si>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</si>
  <si>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</si>
  <si>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</si>
  <si>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</si>
  <si>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</si>
  <si>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</si>
  <si>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</si>
  <si>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</si>
  <si>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</si>
  <si>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</si>
  <si>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</si>
  <si>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</si>
  <si>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</si>
  <si>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</si>
  <si>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</si>
  <si>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</si>
  <si>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</si>
  <si>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</si>
  <si>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</si>
  <si>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</si>
  <si>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</si>
  <si>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</si>
  <si>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</si>
  <si>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</si>
  <si>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</si>
  <si>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</si>
  <si>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</si>
  <si>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</si>
  <si>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</si>
  <si>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</si>
  <si>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</si>
  <si>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</si>
  <si>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</si>
  <si>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</si>
  <si>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</si>
  <si>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</si>
  <si>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</si>
  <si>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</si>
  <si>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</si>
  <si>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</si>
  <si>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</si>
  <si>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</si>
  <si>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</si>
  <si>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</si>
  <si>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</si>
  <si>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</si>
  <si>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</si>
  <si>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</si>
  <si>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</si>
  <si>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</si>
  <si>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</si>
  <si>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</si>
  <si>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</si>
  <si>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</si>
  <si>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</si>
  <si>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</si>
  <si>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</si>
  <si>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</si>
  <si>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</si>
  <si>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</si>
  <si>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</si>
  <si>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</si>
  <si>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</si>
  <si>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</si>
  <si>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</si>
  <si>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</si>
  <si>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</si>
  <si>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</si>
  <si>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</si>
  <si>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</si>
  <si>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</si>
  <si>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</si>
  <si>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</si>
  <si>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</si>
  <si>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</si>
  <si>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</si>
  <si>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</si>
  <si>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</si>
  <si>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</si>
  <si>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</si>
  <si>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</si>
  <si>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</si>
  <si>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</si>
  <si>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</si>
  <si>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</si>
  <si>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</si>
  <si>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</si>
  <si>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</si>
  <si>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</si>
  <si>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</si>
  <si>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</si>
  <si>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</si>
  <si>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</si>
  <si>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</si>
  <si>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</si>
  <si>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</si>
  <si>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</si>
  <si>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</si>
  <si>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</si>
  <si>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</si>
  <si>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</si>
  <si>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</si>
  <si>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</si>
  <si>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</si>
  <si>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</si>
  <si>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</si>
  <si>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</si>
  <si>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</si>
  <si>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</si>
  <si>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</si>
  <si>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</si>
  <si>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</si>
  <si>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</si>
  <si>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</si>
  <si>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</si>
  <si>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</si>
  <si>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</si>
  <si>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</si>
  <si>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</si>
  <si>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</si>
  <si>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</si>
  <si>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</si>
  <si>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</si>
  <si>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</si>
  <si>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</si>
  <si>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</si>
  <si>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</si>
  <si>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</si>
  <si>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</si>
  <si>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</si>
  <si>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</si>
  <si>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</si>
  <si>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</si>
  <si>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</si>
  <si>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</si>
  <si>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</si>
  <si>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</si>
  <si>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</si>
  <si>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</si>
  <si>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</si>
  <si>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</si>
  <si>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</si>
  <si>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</si>
  <si>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</si>
  <si>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</si>
  <si>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</si>
  <si>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</si>
  <si>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</si>
  <si>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</si>
  <si>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</si>
  <si>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</si>
  <si>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</si>
  <si>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</si>
  <si>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</si>
  <si>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</si>
  <si>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</si>
  <si>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</si>
  <si>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</si>
  <si>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</si>
  <si>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</si>
  <si>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</si>
  <si>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</si>
  <si>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</si>
  <si>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</si>
  <si>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</si>
  <si>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</si>
  <si>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</si>
  <si>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</si>
  <si>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</si>
  <si>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</si>
  <si>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</si>
  <si>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</si>
  <si>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</si>
  <si>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</si>
  <si>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</si>
  <si>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</si>
  <si>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</si>
  <si>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</si>
  <si>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</si>
  <si>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</si>
  <si>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</si>
  <si>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</si>
  <si>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</si>
  <si>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</si>
  <si>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</si>
  <si>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</si>
  <si>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</si>
  <si>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</si>
  <si>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</si>
  <si>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</si>
  <si>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</si>
  <si>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</si>
  <si>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</si>
  <si>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</si>
  <si>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</si>
  <si>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</si>
  <si>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</si>
  <si>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</si>
  <si>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</si>
  <si>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</si>
  <si>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</si>
  <si>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</si>
  <si>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</si>
  <si>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</si>
  <si>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</si>
  <si>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</si>
  <si>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</si>
  <si>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</si>
  <si>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</si>
  <si>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</si>
  <si>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</si>
  <si>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</si>
  <si>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</si>
  <si>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</si>
  <si>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</si>
  <si>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</si>
  <si>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</si>
  <si>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</si>
  <si>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</si>
  <si>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</si>
  <si>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</si>
  <si>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</si>
  <si>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</si>
  <si>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</si>
  <si>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</si>
  <si>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</si>
  <si>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</si>
  <si>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</si>
  <si>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</si>
  <si>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</si>
  <si>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</si>
  <si>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</si>
  <si>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</si>
  <si>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</si>
  <si>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</si>
  <si>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</si>
  <si>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</si>
  <si>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</si>
  <si>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</si>
  <si>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</si>
  <si>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</si>
  <si>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</si>
  <si>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</si>
  <si>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</si>
  <si>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</si>
  <si>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</si>
  <si>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</si>
  <si>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</si>
  <si>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</si>
  <si>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</si>
  <si>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</si>
  <si>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</si>
  <si>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</si>
  <si>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</si>
  <si>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</si>
  <si>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</si>
  <si>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</si>
  <si>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</si>
  <si>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</si>
  <si>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</si>
  <si>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</si>
  <si>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</si>
  <si>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</si>
  <si>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</si>
  <si>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</si>
  <si>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</si>
  <si>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</si>
  <si>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</si>
  <si>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</si>
  <si>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</si>
  <si>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</si>
  <si>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</si>
  <si>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</si>
  <si>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</si>
  <si>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</si>
  <si>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</si>
  <si>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</si>
  <si>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</si>
  <si>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</si>
  <si>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</si>
  <si>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</si>
  <si>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</si>
  <si>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</si>
  <si>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</si>
  <si>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</si>
  <si>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</si>
  <si>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</si>
  <si>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</si>
  <si>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</si>
  <si>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</si>
  <si>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</si>
  <si>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</si>
  <si>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</si>
  <si>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</si>
  <si>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</si>
  <si>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</si>
  <si>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</si>
  <si>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</si>
  <si>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</si>
  <si>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</si>
  <si>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</si>
  <si>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</si>
  <si>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</si>
  <si>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</si>
  <si>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</si>
  <si>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</si>
  <si>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</si>
  <si>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</si>
  <si>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</si>
  <si>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</si>
  <si>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</si>
  <si>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</si>
  <si>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</si>
  <si>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</si>
  <si>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</si>
  <si>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</si>
  <si>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</si>
  <si>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</si>
  <si>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</si>
  <si>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</si>
  <si>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</si>
  <si>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</si>
  <si>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</si>
  <si>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</si>
  <si>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</si>
  <si>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</si>
  <si>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</si>
  <si>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</si>
  <si>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</si>
  <si>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</si>
  <si>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</si>
  <si>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</si>
  <si>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</si>
  <si>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</si>
  <si>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</si>
  <si>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</si>
  <si>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</si>
  <si>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</si>
  <si>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</si>
  <si>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</si>
  <si>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</si>
  <si>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</si>
  <si>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</si>
  <si>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</si>
  <si>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</si>
  <si>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</si>
  <si>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</si>
  <si>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</si>
  <si>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</si>
  <si>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</si>
  <si>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</si>
  <si>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</si>
  <si>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</si>
  <si>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</si>
  <si>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</si>
  <si>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</si>
  <si>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</si>
  <si>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</si>
  <si>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</si>
  <si>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</si>
  <si>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</si>
  <si>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</si>
  <si>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</si>
  <si>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</si>
  <si>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</si>
  <si>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</si>
  <si>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</si>
  <si>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</si>
  <si>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</si>
  <si>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</si>
  <si>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</si>
  <si>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</si>
  <si>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</si>
  <si>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</si>
  <si>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</si>
  <si>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</si>
  <si>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</si>
  <si>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</si>
  <si>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</si>
  <si>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</si>
  <si>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</si>
  <si>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</si>
  <si>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</si>
  <si>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</si>
  <si>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</si>
  <si>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</si>
  <si>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</si>
  <si>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</si>
  <si>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</si>
  <si>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</si>
  <si>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</si>
  <si>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</si>
  <si>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</si>
  <si>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</si>
  <si>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</si>
  <si>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</si>
  <si>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</si>
  <si>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</si>
  <si>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</si>
  <si>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</si>
  <si>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</si>
  <si>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</si>
  <si>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</si>
  <si>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</si>
  <si>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</si>
  <si>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</si>
  <si>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</si>
  <si>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</si>
  <si>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</si>
  <si>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</si>
  <si>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</si>
  <si>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</si>
  <si>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</si>
  <si>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</si>
  <si>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</si>
  <si>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</si>
  <si>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</si>
  <si>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</si>
  <si>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</si>
  <si>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</si>
  <si>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</si>
  <si>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</si>
  <si>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</si>
  <si>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</si>
  <si>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</si>
  <si>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</si>
  <si>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</si>
  <si>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</si>
  <si>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</si>
  <si>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</si>
  <si>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</si>
  <si>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</si>
  <si>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</si>
  <si>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</si>
  <si>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</si>
  <si>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</si>
  <si>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</si>
  <si>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</si>
  <si>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</si>
  <si>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</si>
  <si>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</si>
  <si>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</si>
  <si>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</si>
  <si>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</si>
  <si>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</si>
  <si>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</si>
  <si>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</si>
  <si>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</si>
  <si>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</si>
  <si>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</si>
  <si>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</si>
  <si>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</si>
  <si>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</si>
  <si>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</si>
  <si>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</si>
  <si>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</si>
  <si>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</si>
  <si>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</si>
  <si>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</si>
  <si>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</si>
  <si>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</si>
  <si>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</si>
  <si>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</si>
  <si>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</si>
  <si>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</si>
  <si>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</si>
  <si>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</si>
  <si>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</si>
  <si>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</si>
  <si>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</si>
  <si>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</si>
  <si>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</si>
  <si>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</si>
  <si>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</si>
  <si>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</si>
  <si>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</si>
  <si>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</si>
  <si>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</si>
  <si>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</si>
  <si>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</si>
  <si>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</si>
  <si>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</si>
  <si>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</si>
  <si>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</si>
  <si>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</si>
  <si>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</si>
  <si>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</si>
  <si>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</si>
  <si>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</si>
  <si>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</si>
  <si>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</si>
  <si>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</si>
  <si>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</si>
  <si>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</si>
  <si>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</si>
  <si>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</si>
  <si>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</si>
  <si>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</si>
  <si>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</si>
  <si>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</si>
  <si>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</si>
  <si>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</si>
  <si>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</si>
  <si>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</si>
  <si>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</si>
  <si>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</si>
  <si>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</si>
  <si>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</si>
  <si>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</si>
  <si>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</si>
  <si>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</si>
  <si>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</si>
  <si>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</si>
  <si>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</si>
  <si>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</si>
  <si>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</si>
  <si>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</si>
  <si>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</si>
  <si>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</si>
  <si>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</si>
  <si>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</si>
  <si>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</si>
  <si>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</si>
  <si>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</si>
  <si>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</si>
  <si>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</si>
  <si>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</si>
  <si>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</si>
  <si>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</si>
  <si>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</si>
  <si>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</si>
  <si>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</si>
  <si>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</si>
  <si>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</si>
  <si>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</si>
  <si>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</si>
  <si>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</si>
  <si>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</si>
  <si>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</si>
  <si>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</si>
  <si>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</si>
  <si>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</si>
  <si>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</si>
  <si>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</si>
  <si>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</si>
  <si>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</si>
  <si>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</si>
  <si>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</si>
  <si>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</si>
  <si>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</si>
  <si>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</si>
  <si>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</si>
  <si>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</si>
  <si>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</si>
  <si>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</si>
  <si>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</si>
  <si>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</si>
  <si>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</si>
  <si>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</si>
  <si>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</si>
  <si>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</si>
  <si>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</si>
  <si>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</si>
  <si>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</si>
  <si>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</si>
  <si>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</si>
  <si>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</si>
  <si>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</si>
  <si>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</si>
  <si>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</si>
  <si>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</si>
  <si>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</si>
  <si>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</si>
  <si>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</si>
  <si>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</si>
  <si>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</si>
  <si>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</si>
  <si>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</si>
  <si>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</si>
  <si>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</si>
  <si>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</si>
  <si>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</si>
  <si>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</si>
  <si>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</si>
  <si>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</si>
  <si>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</si>
  <si>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</si>
  <si>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</si>
  <si>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</si>
  <si>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</si>
  <si>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</si>
  <si>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</si>
  <si>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</si>
  <si>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</si>
  <si>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</si>
  <si>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</si>
  <si>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</si>
  <si>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</si>
  <si>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</si>
  <si>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</si>
  <si>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</si>
  <si>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</si>
  <si>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</si>
  <si>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</si>
  <si>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</si>
  <si>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</si>
  <si>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</si>
  <si>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</si>
  <si>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</si>
  <si>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</si>
  <si>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</si>
  <si>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</si>
  <si>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</si>
  <si>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</si>
  <si>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</si>
  <si>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</si>
  <si>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</si>
  <si>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</si>
  <si>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</si>
  <si>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</si>
  <si>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</si>
  <si>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</si>
  <si>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</si>
  <si>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</si>
  <si>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</si>
  <si>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</si>
  <si>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</si>
  <si>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</si>
  <si>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</si>
  <si>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</si>
  <si>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</si>
  <si>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</si>
  <si>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</si>
  <si>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</si>
  <si>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</si>
  <si>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</si>
  <si>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</si>
  <si>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</si>
  <si>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</si>
  <si>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</si>
  <si>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</si>
  <si>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</si>
  <si>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</si>
  <si>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</si>
  <si>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</si>
  <si>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</si>
  <si>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</si>
  <si>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</si>
  <si>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</si>
  <si>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</si>
  <si>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</si>
  <si>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</si>
  <si>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</si>
  <si>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</si>
  <si>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</si>
  <si>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</si>
  <si>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</si>
  <si>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</si>
  <si>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</si>
  <si>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</si>
  <si>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</si>
  <si>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</si>
  <si>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</si>
  <si>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</si>
  <si>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</si>
  <si>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</si>
  <si>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</si>
  <si>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</si>
  <si>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</si>
  <si>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</si>
  <si>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</si>
  <si>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</si>
  <si>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</si>
  <si>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</si>
  <si>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</si>
  <si>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</si>
  <si>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</si>
  <si>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</si>
  <si>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</si>
  <si>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</si>
  <si>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</si>
  <si>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</si>
  <si>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</si>
  <si>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</si>
  <si>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</si>
  <si>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</si>
  <si>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</si>
  <si>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</si>
  <si>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</si>
  <si>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</si>
  <si>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</si>
  <si>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</si>
  <si>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</si>
  <si>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</si>
  <si>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</si>
  <si>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</si>
  <si>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</si>
  <si>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</si>
  <si>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</si>
  <si>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</si>
  <si>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</si>
  <si>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</si>
  <si>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</si>
  <si>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</si>
  <si>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</si>
  <si>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</si>
  <si>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</si>
  <si>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</si>
  <si>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</si>
  <si>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</si>
  <si>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</si>
  <si>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</si>
  <si>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</si>
  <si>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</si>
  <si>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</si>
  <si>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</si>
  <si>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</si>
  <si>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</si>
  <si>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</si>
  <si>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</si>
  <si>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</si>
  <si>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</si>
  <si>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</si>
  <si>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</si>
  <si>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</si>
  <si>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</si>
  <si>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</si>
  <si>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</si>
  <si>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</si>
  <si>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</si>
  <si>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</si>
  <si>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</si>
  <si>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</si>
  <si>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</si>
  <si>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</si>
  <si>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</si>
  <si>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</si>
  <si>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</si>
  <si>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</si>
  <si>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</si>
  <si>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</si>
  <si>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</si>
  <si>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</si>
  <si>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</si>
  <si>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</si>
  <si>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</si>
  <si>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</si>
  <si>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</si>
  <si>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</si>
  <si>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</si>
  <si>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</si>
  <si>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</si>
  <si>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</si>
  <si>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</si>
  <si>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</si>
  <si>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</si>
  <si>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</si>
  <si>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</si>
  <si>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</si>
  <si>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</si>
  <si>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</si>
  <si>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</si>
  <si>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</si>
  <si>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</si>
  <si>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</si>
  <si>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</si>
  <si>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</si>
  <si>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</si>
  <si>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</si>
  <si>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</si>
  <si>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</si>
  <si>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</si>
  <si>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</si>
  <si>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</si>
  <si>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</si>
  <si>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</si>
  <si>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</si>
  <si>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</si>
  <si>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</si>
  <si>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</si>
  <si>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</si>
  <si>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</si>
  <si>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</si>
  <si>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</si>
  <si>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</si>
  <si>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</si>
  <si>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</si>
  <si>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</si>
  <si>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</si>
  <si>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</si>
  <si>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</si>
  <si>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</si>
  <si>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</si>
  <si>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</si>
  <si>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</si>
  <si>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</si>
  <si>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</si>
  <si>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</si>
  <si>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</si>
  <si>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</si>
  <si>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</si>
  <si>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</si>
  <si>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</si>
  <si>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</si>
  <si>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</si>
  <si>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</si>
  <si>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</si>
  <si>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</si>
  <si>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</si>
  <si>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</si>
  <si>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</si>
  <si>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</si>
  <si>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</si>
  <si>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</si>
  <si>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</si>
  <si>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</si>
  <si>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</si>
  <si>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</si>
  <si>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</si>
  <si>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</si>
  <si>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</si>
  <si>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</si>
  <si>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</si>
  <si>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</si>
  <si>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</si>
  <si>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</si>
  <si>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</si>
  <si>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</si>
  <si>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</si>
  <si>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</si>
  <si>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</si>
  <si>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</si>
  <si>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</si>
  <si>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</si>
  <si>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</si>
  <si>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</si>
  <si>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</si>
  <si>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</si>
  <si>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</si>
  <si>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</si>
  <si>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</si>
  <si>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</si>
  <si>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</si>
  <si>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</si>
  <si>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</si>
  <si>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</si>
  <si>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</si>
  <si>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</si>
  <si>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</si>
  <si>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</si>
  <si>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</si>
  <si>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</si>
  <si>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</si>
  <si>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</si>
  <si>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</si>
  <si>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</si>
  <si>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</si>
  <si>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</si>
  <si>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</si>
  <si>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</si>
  <si>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</si>
  <si>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</si>
  <si>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</si>
  <si>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</si>
  <si>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</si>
  <si>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</si>
  <si>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</si>
  <si>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</si>
  <si>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</si>
  <si>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</si>
  <si>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</si>
  <si>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</si>
  <si>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</si>
  <si>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</si>
  <si>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</si>
  <si>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</si>
  <si>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</si>
  <si>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</si>
  <si>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</si>
  <si>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</si>
  <si>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</si>
  <si>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</si>
  <si>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</si>
  <si>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</si>
  <si>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</si>
  <si>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</si>
  <si>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</si>
  <si>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</si>
  <si>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</si>
  <si>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</si>
  <si>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</si>
  <si>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</si>
  <si>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</si>
  <si>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</si>
  <si>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</si>
  <si>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</si>
  <si>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</si>
  <si>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</si>
  <si>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</si>
  <si>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</si>
  <si>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</si>
  <si>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</si>
  <si>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</si>
  <si>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</si>
  <si>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</si>
  <si>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</si>
  <si>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</si>
  <si>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</si>
  <si>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</si>
  <si>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</si>
  <si>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</si>
  <si>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</si>
  <si>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</si>
  <si>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</si>
  <si>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</si>
  <si>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</si>
  <si>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</si>
  <si>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</si>
  <si>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</si>
  <si>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</si>
  <si>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</si>
  <si>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</si>
  <si>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</si>
  <si>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</si>
  <si>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</si>
  <si>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</si>
  <si>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</si>
  <si>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</si>
  <si>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</si>
  <si>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</si>
  <si>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</si>
  <si>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</si>
  <si>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</si>
  <si>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</si>
  <si>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</si>
  <si>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</si>
  <si>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</si>
  <si>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</si>
  <si>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</si>
  <si>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</si>
  <si>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</si>
  <si>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</si>
  <si>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</si>
  <si>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</si>
  <si>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</si>
  <si>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</si>
  <si>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</si>
  <si>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</si>
  <si>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</si>
  <si>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</si>
  <si>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</si>
  <si>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</si>
  <si>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</si>
  <si>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</si>
  <si>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</si>
  <si>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</si>
  <si>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</si>
  <si>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</si>
  <si>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</si>
  <si>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</si>
  <si>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</si>
  <si>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</si>
  <si>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</si>
  <si>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</si>
  <si>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</si>
  <si>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</si>
  <si>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</si>
  <si>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</si>
  <si>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</si>
  <si>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</si>
  <si>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</si>
  <si>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</si>
  <si>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</si>
  <si>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</si>
  <si>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</si>
  <si>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</si>
  <si>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</si>
  <si>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</si>
  <si>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</si>
  <si>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</si>
  <si>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</si>
  <si>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</si>
  <si>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</si>
  <si>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</si>
  <si>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</si>
  <si>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</si>
  <si>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</si>
  <si>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</si>
  <si>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</si>
  <si>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</si>
  <si>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</si>
  <si>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</si>
  <si>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</si>
  <si>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</si>
  <si>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</si>
  <si>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</si>
  <si>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</si>
  <si>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</si>
  <si>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</si>
  <si>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</si>
  <si>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</si>
  <si>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</si>
  <si>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</si>
  <si>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</si>
  <si>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</si>
  <si>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</si>
  <si>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</si>
  <si>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</si>
  <si>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</si>
  <si>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</si>
  <si>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</si>
  <si>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</si>
  <si>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</si>
  <si>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</si>
  <si>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</si>
  <si>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</si>
  <si>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</si>
  <si>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</si>
  <si>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</si>
  <si>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</si>
  <si>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</si>
  <si>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</si>
  <si>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</si>
  <si>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</si>
  <si>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</si>
  <si>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</si>
  <si>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</si>
  <si>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</si>
  <si>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</si>
  <si>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</si>
  <si>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</si>
  <si>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</si>
  <si>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</si>
  <si>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</si>
  <si>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</si>
  <si>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</si>
  <si>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</si>
  <si>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</si>
  <si>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</si>
  <si>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</si>
  <si>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</si>
  <si>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</si>
  <si>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</si>
  <si>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</si>
  <si>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</si>
  <si>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</si>
  <si>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</si>
  <si>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</si>
  <si>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</si>
  <si>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</si>
  <si>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</si>
  <si>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</si>
  <si>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</si>
  <si>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</si>
  <si>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</si>
  <si>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</si>
  <si>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</si>
  <si>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</si>
  <si>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</si>
  <si>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</si>
  <si>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</si>
  <si>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</si>
  <si>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</si>
  <si>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</si>
  <si>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</si>
  <si>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</si>
  <si>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</si>
  <si>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</si>
  <si>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</si>
  <si>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</si>
  <si>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</si>
  <si>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</si>
  <si>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</si>
  <si>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</si>
  <si>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</si>
  <si>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</si>
  <si>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</si>
  <si>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</si>
  <si>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</si>
  <si>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</si>
  <si>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</si>
  <si>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</si>
  <si>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</si>
  <si>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</si>
  <si>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</si>
  <si>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</si>
  <si>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</si>
  <si>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</si>
  <si>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</si>
  <si>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</si>
  <si>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</si>
  <si>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</si>
  <si>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</si>
  <si>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</si>
  <si>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</si>
  <si>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</si>
  <si>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</si>
  <si>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</si>
  <si>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</si>
  <si>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</si>
  <si>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</si>
  <si>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</si>
  <si>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</si>
  <si>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</si>
  <si>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</si>
  <si>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</si>
  <si>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</si>
  <si>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</si>
  <si>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</si>
  <si>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</si>
  <si>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</si>
  <si>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</si>
  <si>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</si>
  <si>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</si>
  <si>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</si>
  <si>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</si>
  <si>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</si>
  <si>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</si>
  <si>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</si>
  <si>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</si>
  <si>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</si>
  <si>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</si>
  <si>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</si>
  <si>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</si>
  <si>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</si>
  <si>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</si>
  <si>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</si>
  <si>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</si>
  <si>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</si>
  <si>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</si>
  <si>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</si>
  <si>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</si>
  <si>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</si>
  <si>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</si>
  <si>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</si>
  <si>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</si>
  <si>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</si>
  <si>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</si>
  <si>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</si>
  <si>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</si>
  <si>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</si>
  <si>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</si>
  <si>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</si>
  <si>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</si>
  <si>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</si>
  <si>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</si>
  <si>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</si>
  <si>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</si>
  <si>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</si>
  <si>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</si>
  <si>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</si>
  <si>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</si>
  <si>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</si>
  <si>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</si>
  <si>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</si>
  <si>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</si>
  <si>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</si>
  <si>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</si>
  <si>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</si>
  <si>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</si>
  <si>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</si>
  <si>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</si>
  <si>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</si>
  <si>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</si>
  <si>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</si>
  <si>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</si>
  <si>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</si>
  <si>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</si>
  <si>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</si>
  <si>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</si>
  <si>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</si>
  <si>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</si>
  <si>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</si>
  <si>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</si>
  <si>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</si>
  <si>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</si>
  <si>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</si>
  <si>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</si>
  <si>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</si>
  <si>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</si>
  <si>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</si>
  <si>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</si>
  <si>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</si>
  <si>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</si>
  <si>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</si>
  <si>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</si>
  <si>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</si>
  <si>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</si>
  <si>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</si>
  <si>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</si>
  <si>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</si>
  <si>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</si>
  <si>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</si>
  <si>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</si>
  <si>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</si>
  <si>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</si>
  <si>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</si>
  <si>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</si>
  <si>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</si>
  <si>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</si>
  <si>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</si>
  <si>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</si>
  <si>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</si>
  <si>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</si>
  <si>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</si>
  <si>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</si>
  <si>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</si>
  <si>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</si>
  <si>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</si>
  <si>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</si>
  <si>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</si>
  <si>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</si>
  <si>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</si>
  <si>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</si>
  <si>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</si>
  <si>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</si>
  <si>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</si>
  <si>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</si>
  <si>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</si>
  <si>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</si>
  <si>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</si>
  <si>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</si>
  <si>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</si>
  <si>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</si>
  <si>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</si>
  <si>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</si>
  <si>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</si>
  <si>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</si>
  <si>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</si>
  <si>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</si>
  <si>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</si>
  <si>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</si>
  <si>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</si>
  <si>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</si>
  <si>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</si>
  <si>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</si>
  <si>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</si>
  <si>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</si>
  <si>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</si>
  <si>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</si>
  <si>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</si>
  <si>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</si>
  <si>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</si>
  <si>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</si>
  <si>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</si>
  <si>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</si>
  <si>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</si>
  <si>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</si>
  <si>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</si>
  <si>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</si>
  <si>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</si>
  <si>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</si>
  <si>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</si>
  <si>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</si>
  <si>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</si>
  <si>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</si>
  <si>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</si>
  <si>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</si>
  <si>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</si>
  <si>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</si>
  <si>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</si>
  <si>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</si>
  <si>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</si>
  <si>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</si>
  <si>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</si>
  <si>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</si>
  <si>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</si>
  <si>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</si>
  <si>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</si>
  <si>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</si>
  <si>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</si>
  <si>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</si>
  <si>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</si>
  <si>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</si>
  <si>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</si>
  <si>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</si>
  <si>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</si>
  <si>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</si>
  <si>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</si>
  <si>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</si>
  <si>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</si>
  <si>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</si>
  <si>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</si>
  <si>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</si>
  <si>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</si>
  <si>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</si>
  <si>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</si>
  <si>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</si>
  <si>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</si>
  <si>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</si>
  <si>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</si>
  <si>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</si>
  <si>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</si>
  <si>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</si>
  <si>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</si>
  <si>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</si>
  <si>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</si>
  <si>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</si>
  <si>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</si>
  <si>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</si>
  <si>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</si>
  <si>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</si>
  <si>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</si>
  <si>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</si>
  <si>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</si>
  <si>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</si>
  <si>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</si>
  <si>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</si>
  <si>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</si>
  <si>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</si>
  <si>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</si>
  <si>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</si>
  <si>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</si>
  <si>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</si>
  <si>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</si>
  <si>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</si>
  <si>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</si>
  <si>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</si>
  <si>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</si>
  <si>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</si>
  <si>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</si>
  <si>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</si>
  <si>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</si>
  <si>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</si>
  <si>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</si>
  <si>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</si>
  <si>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</si>
  <si>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</si>
  <si>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</si>
  <si>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</si>
  <si>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</si>
  <si>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</si>
  <si>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</si>
  <si>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</si>
  <si>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</si>
  <si>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</si>
  <si>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</si>
  <si>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</si>
  <si>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</si>
  <si>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</si>
  <si>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</si>
  <si>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</si>
  <si>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</si>
  <si>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</si>
  <si>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</si>
  <si>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</si>
  <si>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</si>
  <si>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</si>
  <si>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</si>
  <si>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</si>
  <si>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</si>
  <si>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</si>
  <si>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</si>
  <si>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</si>
  <si>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</si>
  <si>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</si>
  <si>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</si>
  <si>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</si>
  <si>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</si>
  <si>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</si>
  <si>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</si>
  <si>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</si>
  <si>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</si>
  <si>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</si>
  <si>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</si>
  <si>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</si>
  <si>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</si>
  <si>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</si>
  <si>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</si>
  <si>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</si>
  <si>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</si>
  <si>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</si>
  <si>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</si>
  <si>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</si>
  <si>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</si>
  <si>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</si>
  <si>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</si>
  <si>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</si>
  <si>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</si>
  <si>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</si>
  <si>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</si>
  <si>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</si>
  <si>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</si>
  <si>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</si>
  <si>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</si>
  <si>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</si>
  <si>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</si>
  <si>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</si>
  <si>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</si>
  <si>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</si>
  <si>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</si>
  <si>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</si>
  <si>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</si>
  <si>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</si>
  <si>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</si>
  <si>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</si>
  <si>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</si>
  <si>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</si>
  <si>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</si>
  <si>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</si>
  <si>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</si>
  <si>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</si>
  <si>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</si>
  <si>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</si>
  <si>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</si>
  <si>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</si>
  <si>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</si>
  <si>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</si>
  <si>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</si>
  <si>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</si>
  <si>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</si>
  <si>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</si>
  <si>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</si>
  <si>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</si>
  <si>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</si>
  <si>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</si>
  <si>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</si>
  <si>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</si>
  <si>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</si>
  <si>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</si>
  <si>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</si>
  <si>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</si>
  <si>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</si>
  <si>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</si>
  <si>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</si>
  <si>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</si>
  <si>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</si>
  <si>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</si>
  <si>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</si>
  <si>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</si>
  <si>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</si>
  <si>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</si>
  <si>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</si>
  <si>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</si>
  <si>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</si>
  <si>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</si>
  <si>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</si>
  <si>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</si>
  <si>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</si>
  <si>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</si>
  <si>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</si>
  <si>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</si>
  <si>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</si>
  <si>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</si>
  <si>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</si>
  <si>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</si>
  <si>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</si>
  <si>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</si>
  <si>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</si>
  <si>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</si>
  <si>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</si>
  <si>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</si>
  <si>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</si>
  <si>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</si>
  <si>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</si>
  <si>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</si>
  <si>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</si>
  <si>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</si>
  <si>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</si>
  <si>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</si>
  <si>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</si>
  <si>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</si>
  <si>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</si>
  <si>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</si>
  <si>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</si>
  <si>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</si>
  <si>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</si>
  <si>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</si>
  <si>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</si>
  <si>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</si>
  <si>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</si>
  <si>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</si>
  <si>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</si>
  <si>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</si>
  <si>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</si>
  <si>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</si>
  <si>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</si>
  <si>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</si>
  <si>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</si>
  <si>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</si>
  <si>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</si>
  <si>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</si>
  <si>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</si>
  <si>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</si>
  <si>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</si>
  <si>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</si>
  <si>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</si>
  <si>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</si>
  <si>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</si>
  <si>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</si>
  <si>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</si>
  <si>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</si>
  <si>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</si>
  <si>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</si>
  <si>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</si>
  <si>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</si>
  <si>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</si>
  <si>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</si>
  <si>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</si>
  <si>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</si>
  <si>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</si>
  <si>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</si>
  <si>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</si>
  <si>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</si>
  <si>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</si>
  <si>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</si>
  <si>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</si>
  <si>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</si>
  <si>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</si>
  <si>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</si>
  <si>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</si>
  <si>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</si>
  <si>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</si>
  <si>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</si>
  <si>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</si>
  <si>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</si>
  <si>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</si>
  <si>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</si>
  <si>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</si>
  <si>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</si>
  <si>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</si>
  <si>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</si>
  <si>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</si>
  <si>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</si>
  <si>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</si>
  <si>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</si>
  <si>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</si>
  <si>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</si>
  <si>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</si>
  <si>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</si>
  <si>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</si>
  <si>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</si>
  <si>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</si>
  <si>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</si>
  <si>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</si>
  <si>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</si>
  <si>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</si>
  <si>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</si>
  <si>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</si>
  <si>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</si>
  <si>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</si>
  <si>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</si>
  <si>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</si>
  <si>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</si>
  <si>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</si>
  <si>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</si>
  <si>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</si>
  <si>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</si>
  <si>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</si>
  <si>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</si>
  <si>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</si>
  <si>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</si>
  <si>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</si>
  <si>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</si>
  <si>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</si>
  <si>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</si>
  <si>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</si>
  <si>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</si>
  <si>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</si>
  <si>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</si>
  <si>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</si>
  <si>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</si>
  <si>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</si>
  <si>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</si>
  <si>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</si>
  <si>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</si>
  <si>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</si>
  <si>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</si>
  <si>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</si>
  <si>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</si>
  <si>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</si>
  <si>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</si>
  <si>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</si>
  <si>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</si>
  <si>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</si>
  <si>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</si>
  <si>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</si>
  <si>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</si>
  <si>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</si>
  <si>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</si>
  <si>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</si>
  <si>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</si>
  <si>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</si>
  <si>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</si>
  <si>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</si>
  <si>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</si>
  <si>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</si>
  <si>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</si>
  <si>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</si>
  <si>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</si>
  <si>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</si>
  <si>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</si>
  <si>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</si>
  <si>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</si>
  <si>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</si>
  <si>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</si>
  <si>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</si>
  <si>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</si>
  <si>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</si>
  <si>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</si>
  <si>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</si>
  <si>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</si>
  <si>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</si>
  <si>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</si>
  <si>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</si>
  <si>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</si>
  <si>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</si>
  <si>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</si>
  <si>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</si>
  <si>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</si>
  <si>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</si>
  <si>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</si>
  <si>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</si>
  <si>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</si>
  <si>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</si>
  <si>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</si>
  <si>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</si>
  <si>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</si>
  <si>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</si>
  <si>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</si>
  <si>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</si>
  <si>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</si>
  <si>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</si>
  <si>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</si>
  <si>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</si>
  <si>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</si>
  <si>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</si>
  <si>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</si>
  <si>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</si>
  <si>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</si>
  <si>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</si>
  <si>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</si>
  <si>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</si>
  <si>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</si>
  <si>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</si>
  <si>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</si>
  <si>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</si>
  <si>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</si>
  <si>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</si>
  <si>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</si>
  <si>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</si>
  <si>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</si>
  <si>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</si>
  <si>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</si>
  <si>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</si>
  <si>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</si>
  <si>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</si>
  <si>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</si>
  <si>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</si>
  <si>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</si>
  <si>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</si>
  <si>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</si>
  <si>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</si>
  <si>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</si>
  <si>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</si>
  <si>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</si>
  <si>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</si>
  <si>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</si>
  <si>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</si>
  <si>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</si>
  <si>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</si>
  <si>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</si>
  <si>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</si>
  <si>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</si>
  <si>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</si>
  <si>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</si>
  <si>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</si>
  <si>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</si>
  <si>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</si>
  <si>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</si>
  <si>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</si>
  <si>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</si>
  <si>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</si>
  <si>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</si>
  <si>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</si>
  <si>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</si>
  <si>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</si>
  <si>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</si>
  <si>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</si>
  <si>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</si>
  <si>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</si>
  <si>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</si>
  <si>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</si>
  <si>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</si>
  <si>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</si>
  <si>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</si>
  <si>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</si>
  <si>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</si>
  <si>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</si>
  <si>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</si>
  <si>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</si>
  <si>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</si>
  <si>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</si>
  <si>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</si>
  <si>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</si>
  <si>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</si>
  <si>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</si>
  <si>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</si>
  <si>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</si>
  <si>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</si>
  <si>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</si>
  <si>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</si>
  <si>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</si>
  <si>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</si>
  <si>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</si>
  <si>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</si>
  <si>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</si>
  <si>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</si>
  <si>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</si>
  <si>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</si>
  <si>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</si>
  <si>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</si>
  <si>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</si>
  <si>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</si>
  <si>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</si>
  <si>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</si>
  <si>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</si>
  <si>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</si>
  <si>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</si>
  <si>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</si>
  <si>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</si>
  <si>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</si>
  <si>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</si>
  <si>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</si>
  <si>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</si>
  <si>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</si>
  <si>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</si>
  <si>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</si>
  <si>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</si>
  <si>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</si>
  <si>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</si>
  <si>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</si>
  <si>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</si>
  <si>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</si>
  <si>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</si>
  <si>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</si>
  <si>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</si>
  <si>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</si>
  <si>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</si>
  <si>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</si>
  <si>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</si>
  <si>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</si>
  <si>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</si>
  <si>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</si>
  <si>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</si>
  <si>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</si>
  <si>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</si>
  <si>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</si>
  <si>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</si>
  <si>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</si>
  <si>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</si>
  <si>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</si>
  <si>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</si>
  <si>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</si>
  <si>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</si>
  <si>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</si>
  <si>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</si>
  <si>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</si>
  <si>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</si>
  <si>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</si>
  <si>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</si>
  <si>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</si>
  <si>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</si>
  <si>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</si>
  <si>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</si>
  <si>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</si>
  <si>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</si>
  <si>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</si>
  <si>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</si>
  <si>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</si>
  <si>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</si>
  <si>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</si>
  <si>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</si>
  <si>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</si>
  <si>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</si>
  <si>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</si>
  <si>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</si>
  <si>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</si>
  <si>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</si>
  <si>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</si>
  <si>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</si>
  <si>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</si>
  <si>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</si>
  <si>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</si>
  <si>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</si>
  <si>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</si>
  <si>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</si>
  <si>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</si>
  <si>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</si>
  <si>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</si>
  <si>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</si>
  <si>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</si>
  <si>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</si>
  <si>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</si>
  <si>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</si>
  <si>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</si>
  <si>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</si>
  <si>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</si>
  <si>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</si>
  <si>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</si>
  <si>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</si>
  <si>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</si>
  <si>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</si>
  <si>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</si>
  <si>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</si>
  <si>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</si>
  <si>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</si>
  <si>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</si>
  <si>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</si>
  <si>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</si>
  <si>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</si>
  <si>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</si>
  <si>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</si>
  <si>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</si>
  <si>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</si>
  <si>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</si>
  <si>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</si>
  <si>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</si>
  <si>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</si>
  <si>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</si>
  <si>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</si>
  <si>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</si>
  <si>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</si>
  <si>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</si>
  <si>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</si>
  <si>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</si>
  <si>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</si>
  <si>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</si>
  <si>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</si>
  <si>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</si>
  <si>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</si>
  <si>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</si>
  <si>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</si>
  <si>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</si>
  <si>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</si>
  <si>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</si>
  <si>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</si>
  <si>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</si>
  <si>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</si>
  <si>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</si>
  <si>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</si>
  <si>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</si>
  <si>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</si>
  <si>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</si>
  <si>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</si>
  <si>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</si>
  <si>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</si>
  <si>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</si>
  <si>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</si>
  <si>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</si>
  <si>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</si>
  <si>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</si>
  <si>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</si>
  <si>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</si>
  <si>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</si>
  <si>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</si>
  <si>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</si>
  <si>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</si>
  <si>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</si>
  <si>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</si>
  <si>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</si>
  <si>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</si>
  <si>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</si>
  <si>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</si>
  <si>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</si>
  <si>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</si>
  <si>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</si>
  <si>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</si>
  <si>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</si>
  <si>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</si>
  <si>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</si>
  <si>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</si>
  <si>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</si>
  <si>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</si>
  <si>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</si>
  <si>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</si>
  <si>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</si>
  <si>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</si>
  <si>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</si>
  <si>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</si>
  <si>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</si>
  <si>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</si>
  <si>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</si>
  <si>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</si>
  <si>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</si>
  <si>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</si>
  <si>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</si>
  <si>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</si>
  <si>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</si>
  <si>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</si>
  <si>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</si>
  <si>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</si>
  <si>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</si>
  <si>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</si>
  <si>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</si>
  <si>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</si>
  <si>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</si>
  <si>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</si>
  <si>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</si>
  <si>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</si>
  <si>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</si>
  <si>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</si>
  <si>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</si>
  <si>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</si>
  <si>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</si>
  <si>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</si>
  <si>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</si>
  <si>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</si>
  <si>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</si>
  <si>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</si>
  <si>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</si>
  <si>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</si>
  <si>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</si>
  <si>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</si>
  <si>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</si>
  <si>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</si>
  <si>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</si>
  <si>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</si>
  <si>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</si>
  <si>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</si>
  <si>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</si>
  <si>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</si>
  <si>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</si>
  <si>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</si>
  <si>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</si>
  <si>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</si>
  <si>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</si>
  <si>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</si>
  <si>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</si>
  <si>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</si>
  <si>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</si>
  <si>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</si>
  <si>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</si>
  <si>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</si>
  <si>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</si>
  <si>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</si>
  <si>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</si>
  <si>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</si>
  <si>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</si>
  <si>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</si>
  <si>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</si>
  <si>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</si>
  <si>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</si>
  <si>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</si>
  <si>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</si>
  <si>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</si>
  <si>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</si>
  <si>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</si>
  <si>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</si>
  <si>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</si>
  <si>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</si>
  <si>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</si>
  <si>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</si>
  <si>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</si>
  <si>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</si>
  <si>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</si>
  <si>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</si>
  <si>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</si>
  <si>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</si>
  <si>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</si>
  <si>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</si>
  <si>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</si>
  <si>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</si>
  <si>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</si>
  <si>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</si>
  <si>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</si>
  <si>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</si>
  <si>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</si>
  <si>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</si>
  <si>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</si>
  <si>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</si>
  <si>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</si>
  <si>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</si>
  <si>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</si>
  <si>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</si>
  <si>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</si>
  <si>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</si>
  <si>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</si>
  <si>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</si>
  <si>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</si>
  <si>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</si>
  <si>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</si>
  <si>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</si>
  <si>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</si>
  <si>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</si>
  <si>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</si>
  <si>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</si>
  <si>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</si>
  <si>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</si>
  <si>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</si>
  <si>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</si>
  <si>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</si>
  <si>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</si>
  <si>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</si>
  <si>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</si>
  <si>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</si>
  <si>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</si>
  <si>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</si>
  <si>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</si>
  <si>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</si>
  <si>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</si>
  <si>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</si>
  <si>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</si>
  <si>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</si>
  <si>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</si>
  <si>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</si>
  <si>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</si>
  <si>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</si>
  <si>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</si>
  <si>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</si>
  <si>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</si>
  <si>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</si>
  <si>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</si>
  <si>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</si>
  <si>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</si>
  <si>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</si>
  <si>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</si>
  <si>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</si>
  <si>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</si>
  <si>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</si>
  <si>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</si>
  <si>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</si>
  <si>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</si>
  <si>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</si>
  <si>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</si>
  <si>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</si>
  <si>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</si>
  <si>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</si>
  <si>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</si>
  <si>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</si>
  <si>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</si>
  <si>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</si>
  <si>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</si>
  <si>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</si>
  <si>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</si>
  <si>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</si>
  <si>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</si>
  <si>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</si>
  <si>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</si>
  <si>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</si>
  <si>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</si>
  <si>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</si>
  <si>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</si>
  <si>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</si>
  <si>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</si>
  <si>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</si>
  <si>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</si>
  <si>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</si>
  <si>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</si>
  <si>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</si>
  <si>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</si>
  <si>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</si>
  <si>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</si>
  <si>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</si>
  <si>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</si>
  <si>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</si>
  <si>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</si>
  <si>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</si>
  <si>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</si>
  <si>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</si>
  <si>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</si>
  <si>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</si>
  <si>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</si>
  <si>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</si>
  <si>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</si>
  <si>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</si>
  <si>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</si>
  <si>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</si>
  <si>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</si>
  <si>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</si>
  <si>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</si>
  <si>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</si>
  <si>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</si>
  <si>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</si>
  <si>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</si>
  <si>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</si>
  <si>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</si>
  <si>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</si>
  <si>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</si>
  <si>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</si>
  <si>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</si>
  <si>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</si>
  <si>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</si>
  <si>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</si>
  <si>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</si>
  <si>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</si>
  <si>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</si>
  <si>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</si>
  <si>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</si>
  <si>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</si>
  <si>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</si>
  <si>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</si>
  <si>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</si>
  <si>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</si>
  <si>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</si>
  <si>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</si>
  <si>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</si>
  <si>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</si>
  <si>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</si>
  <si>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</si>
  <si>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</si>
  <si>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</si>
  <si>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</si>
  <si>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</si>
  <si>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</si>
  <si>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</si>
  <si>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</si>
  <si>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</si>
  <si>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</si>
  <si>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</si>
  <si>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</si>
  <si>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</si>
  <si>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</si>
  <si>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</si>
  <si>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</si>
  <si>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</si>
  <si>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</si>
  <si>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</si>
  <si>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</si>
  <si>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</si>
  <si>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</si>
  <si>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</si>
  <si>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</si>
  <si>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</si>
  <si>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</si>
  <si>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</si>
  <si>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</si>
  <si>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</si>
  <si>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</si>
  <si>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</si>
  <si>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</si>
  <si>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</si>
  <si>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</si>
  <si>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</si>
  <si>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</si>
  <si>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</si>
  <si>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</si>
  <si>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</si>
  <si>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</si>
  <si>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</si>
  <si>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</si>
  <si>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</si>
  <si>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</si>
  <si>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</si>
  <si>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</si>
  <si>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</si>
  <si>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</si>
  <si>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</si>
  <si>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</si>
  <si>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</si>
  <si>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</si>
  <si>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</si>
  <si>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</si>
  <si>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</si>
  <si>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</si>
  <si>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</si>
  <si>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</si>
  <si>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</si>
  <si>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</si>
  <si>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</si>
  <si>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</si>
  <si>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</si>
  <si>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</si>
  <si>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</si>
  <si>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</si>
  <si>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</si>
  <si>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</si>
  <si>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</si>
  <si>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</si>
  <si>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</si>
  <si>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</si>
  <si>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</si>
  <si>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</si>
  <si>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</si>
  <si>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</si>
  <si>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</si>
  <si>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</si>
  <si>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</si>
  <si>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</si>
  <si>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</si>
  <si>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</si>
  <si>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</si>
  <si>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</si>
  <si>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</si>
  <si>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</si>
  <si>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</si>
  <si>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</si>
  <si>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</si>
  <si>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</si>
  <si>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</si>
  <si>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</si>
  <si>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</si>
  <si>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</si>
  <si>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</si>
  <si>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</si>
  <si>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</si>
  <si>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</si>
  <si>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</si>
  <si>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</si>
  <si>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</si>
  <si>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</si>
  <si>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</si>
  <si>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</si>
  <si>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</si>
  <si>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</si>
  <si>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</si>
  <si>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</si>
  <si>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</si>
  <si>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</si>
  <si>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</si>
  <si>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</si>
  <si>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</si>
  <si>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</si>
  <si>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</si>
  <si>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</si>
  <si>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</si>
  <si>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</si>
  <si>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</si>
  <si>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</si>
  <si>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</si>
  <si>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</si>
  <si>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</si>
  <si>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</si>
  <si>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</si>
  <si>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</si>
  <si>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</si>
  <si>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</si>
  <si>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</si>
  <si>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</si>
  <si>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</si>
  <si>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</si>
  <si>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</si>
  <si>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</si>
  <si>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</si>
  <si>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</si>
  <si>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</si>
  <si>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</si>
  <si>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</si>
  <si>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</si>
  <si>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</si>
  <si>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</si>
  <si>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</si>
  <si>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</si>
  <si>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</si>
  <si>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</si>
  <si>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</si>
  <si>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</si>
  <si>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</si>
  <si>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</si>
  <si>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</si>
  <si>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</si>
  <si>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</si>
  <si>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</si>
  <si>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</si>
  <si>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</si>
  <si>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</si>
  <si>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</si>
  <si>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</si>
  <si>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</si>
  <si>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</si>
  <si>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</si>
  <si>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</si>
  <si>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</si>
  <si>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</si>
  <si>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</si>
  <si>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</si>
  <si>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</si>
  <si>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</si>
  <si>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</si>
  <si>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</si>
  <si>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</si>
  <si>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</si>
  <si>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</si>
  <si>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</si>
  <si>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</si>
  <si>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</si>
  <si>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</si>
  <si>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</si>
  <si>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</si>
  <si>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</si>
  <si>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</si>
  <si>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</si>
  <si>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</si>
  <si>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</si>
  <si>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</si>
  <si>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</si>
  <si>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</si>
  <si>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</si>
  <si>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</si>
  <si>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</si>
  <si>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</si>
  <si>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</si>
  <si>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</si>
  <si>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</si>
  <si>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</si>
  <si>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</si>
  <si>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</si>
  <si>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</si>
  <si>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</si>
  <si>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</si>
  <si>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</si>
  <si>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</si>
  <si>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</si>
  <si>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</si>
  <si>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</si>
  <si>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</si>
  <si>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</si>
  <si>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</si>
  <si>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</si>
  <si>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</si>
  <si>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</si>
  <si>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</si>
  <si>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</si>
  <si>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</si>
  <si>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</si>
  <si>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</si>
  <si>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</si>
  <si>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</si>
  <si>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</si>
  <si>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</si>
  <si>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</si>
  <si>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</si>
  <si>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</si>
  <si>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</si>
  <si>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</si>
  <si>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</si>
  <si>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</si>
  <si>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</si>
  <si>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</si>
  <si>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</si>
  <si>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</si>
  <si>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</si>
  <si>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</si>
  <si>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</si>
  <si>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</si>
  <si>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</si>
  <si>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</si>
  <si>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</si>
  <si>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</si>
  <si>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</si>
  <si>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</si>
  <si>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</si>
  <si>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</si>
  <si>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</si>
  <si>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</si>
  <si>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</si>
  <si>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</si>
  <si>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</si>
  <si>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</si>
  <si>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</si>
  <si>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</si>
  <si>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</si>
  <si>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</si>
  <si>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</si>
  <si>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</si>
  <si>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</si>
  <si>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</si>
  <si>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</si>
  <si>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</si>
  <si>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</si>
  <si>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</si>
  <si>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</si>
  <si>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</si>
  <si>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</si>
  <si>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</si>
  <si>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</si>
  <si>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</si>
  <si>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</si>
  <si>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</si>
  <si>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</si>
  <si>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</si>
  <si>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</si>
  <si>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</si>
  <si>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</si>
  <si>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</si>
  <si>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</si>
  <si>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</si>
  <si>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</si>
  <si>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</si>
  <si>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</si>
  <si>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</si>
  <si>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</si>
  <si>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</si>
  <si>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</si>
  <si>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</si>
  <si>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</si>
  <si>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</si>
  <si>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</si>
  <si>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</si>
  <si>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</si>
  <si>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</si>
  <si>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</si>
  <si>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</si>
  <si>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</si>
  <si>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</si>
  <si>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</si>
  <si>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</si>
  <si>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</si>
  <si>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</si>
  <si>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</si>
  <si>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</si>
  <si>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</si>
  <si>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</si>
  <si>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</si>
  <si>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</si>
  <si>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</si>
  <si>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</si>
  <si>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</si>
  <si>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</si>
  <si>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</si>
  <si>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</si>
  <si>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</si>
  <si>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</si>
  <si>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</si>
  <si>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</si>
  <si>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</si>
  <si>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</si>
  <si>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</si>
  <si>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</si>
  <si>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</si>
  <si>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</si>
  <si>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</si>
  <si>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</si>
  <si>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</si>
  <si>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</si>
  <si>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</si>
  <si>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</si>
  <si>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</si>
  <si>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</si>
  <si>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</si>
  <si>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</si>
  <si>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</si>
  <si>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</si>
  <si>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</si>
  <si>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</si>
  <si>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</si>
  <si>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</si>
  <si>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</si>
  <si>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</si>
  <si>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</si>
  <si>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</si>
  <si>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</si>
  <si>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</si>
  <si>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</si>
  <si>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</si>
  <si>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</si>
  <si>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</si>
  <si>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</si>
  <si>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</si>
  <si>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</si>
  <si>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</si>
  <si>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</si>
  <si>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</si>
  <si>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</si>
  <si>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</si>
  <si>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</si>
  <si>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</si>
  <si>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</si>
  <si>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</si>
  <si>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</si>
  <si>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</si>
  <si>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</si>
  <si>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</si>
  <si>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</si>
  <si>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</si>
  <si>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</si>
  <si>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</si>
  <si>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</si>
  <si>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</si>
  <si>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</si>
  <si>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</si>
  <si>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</si>
  <si>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</si>
  <si>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</si>
  <si>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</si>
  <si>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</si>
  <si>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</si>
  <si>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</si>
  <si>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</si>
  <si>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</si>
  <si>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</si>
  <si>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</si>
  <si>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</si>
  <si>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</si>
  <si>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</si>
  <si>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</si>
  <si>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</si>
  <si>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</si>
  <si>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</si>
  <si>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</si>
  <si>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</si>
  <si>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</si>
  <si>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</si>
  <si>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</si>
  <si>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</si>
  <si>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</si>
  <si>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</si>
  <si>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</si>
  <si>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</si>
  <si>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</si>
  <si>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</si>
  <si>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</si>
  <si>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</si>
  <si>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</si>
  <si>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</si>
  <si>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</si>
  <si>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</si>
  <si>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</si>
  <si>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</si>
  <si>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</si>
  <si>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</si>
  <si>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</si>
  <si>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</si>
  <si>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</si>
  <si>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</si>
  <si>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</si>
  <si>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</si>
  <si>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</si>
  <si>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</si>
  <si>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</si>
  <si>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</si>
  <si>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</si>
  <si>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</si>
  <si>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</si>
  <si>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</si>
  <si>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</si>
  <si>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</si>
  <si>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</si>
  <si>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</si>
  <si>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</si>
  <si>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</si>
  <si>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</si>
  <si>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</si>
  <si>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</si>
  <si>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</si>
  <si>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</si>
  <si>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</si>
  <si>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</si>
  <si>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</si>
  <si>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</si>
  <si>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</si>
  <si>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</si>
  <si>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</si>
  <si>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</si>
  <si>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</si>
  <si>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</si>
  <si>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</si>
  <si>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</si>
  <si>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</si>
  <si>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</si>
  <si>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</si>
  <si>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</si>
  <si>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</si>
  <si>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</si>
  <si>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</si>
  <si>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</si>
  <si>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</si>
  <si>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</si>
  <si>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</si>
  <si>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</si>
  <si>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</si>
  <si>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</si>
  <si>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</si>
  <si>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</si>
  <si>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</si>
  <si>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</si>
  <si>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</si>
  <si>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</si>
  <si>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</si>
  <si>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</si>
  <si>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</si>
  <si>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</si>
  <si>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</si>
  <si>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</si>
  <si>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</si>
  <si>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</si>
  <si>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</si>
  <si>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</si>
  <si>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</si>
  <si>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</si>
  <si>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</si>
  <si>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</si>
  <si>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</si>
  <si>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</si>
  <si>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</si>
  <si>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</si>
  <si>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</si>
  <si>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</si>
  <si>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</si>
  <si>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</si>
  <si>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</si>
  <si>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</si>
  <si>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</si>
  <si>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</si>
  <si>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</si>
  <si>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</si>
  <si>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</si>
  <si>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</si>
  <si>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</si>
  <si>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</si>
  <si>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</si>
  <si>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</si>
  <si>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</si>
  <si>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</si>
  <si>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</si>
  <si>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</si>
  <si>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</si>
  <si>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</si>
  <si>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</si>
  <si>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</si>
  <si>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</si>
  <si>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</si>
  <si>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</si>
  <si>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</si>
  <si>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</si>
  <si>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</si>
  <si>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</si>
  <si>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</si>
  <si>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</si>
  <si>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</si>
  <si>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</si>
  <si>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</si>
  <si>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</si>
  <si>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</si>
  <si>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</si>
  <si>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</si>
  <si>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</si>
  <si>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</si>
  <si>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</si>
  <si>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</si>
  <si>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</si>
  <si>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</si>
  <si>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</si>
  <si>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</si>
  <si>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</si>
  <si>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</si>
  <si>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</si>
  <si>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</si>
  <si>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</si>
  <si>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</si>
  <si>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</si>
  <si>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</si>
  <si>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</si>
  <si>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</si>
  <si>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</si>
  <si>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</si>
  <si>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</si>
  <si>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</si>
  <si>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</si>
  <si>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</si>
  <si>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</si>
  <si>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</si>
  <si>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</si>
  <si>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</si>
  <si>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</si>
  <si>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</si>
  <si>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</si>
  <si>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</si>
  <si>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</si>
  <si>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</si>
  <si>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</si>
  <si>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</si>
  <si>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</si>
  <si>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</si>
  <si>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</si>
  <si>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</si>
  <si>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</si>
  <si>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</si>
  <si>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</si>
  <si>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</si>
  <si>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</si>
  <si>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</si>
  <si>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</si>
  <si>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</si>
  <si>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</si>
  <si>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</si>
  <si>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</si>
  <si>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</si>
  <si>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</si>
  <si>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</si>
  <si>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</si>
  <si>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</si>
  <si>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</si>
  <si>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</si>
  <si>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</si>
  <si>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</si>
  <si>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</si>
  <si>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</si>
  <si>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</si>
  <si>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</si>
  <si>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</si>
  <si>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</si>
  <si>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</si>
  <si>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</si>
  <si>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</si>
  <si>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</si>
  <si>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</si>
  <si>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</si>
  <si>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</si>
  <si>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</si>
  <si>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</si>
  <si>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</si>
  <si>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</si>
  <si>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</si>
  <si>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</si>
  <si>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</si>
  <si>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</si>
  <si>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</si>
  <si>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</si>
  <si>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</si>
  <si>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</si>
  <si>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</si>
  <si>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</si>
  <si>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</si>
  <si>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</si>
  <si>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</si>
  <si>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</si>
  <si>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</si>
  <si>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</si>
  <si>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</si>
  <si>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</si>
  <si>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</si>
  <si>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</si>
  <si>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</si>
  <si>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</si>
  <si>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</si>
  <si>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</si>
  <si>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</si>
  <si>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</si>
  <si>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</si>
  <si>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</si>
  <si>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</si>
  <si>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</si>
  <si>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</si>
  <si>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</si>
  <si>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</si>
  <si>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</si>
  <si>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</si>
  <si>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</si>
  <si>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</si>
  <si>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</si>
  <si>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</si>
  <si>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</si>
  <si>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</si>
  <si>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</si>
  <si>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</si>
  <si>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</si>
  <si>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</si>
  <si>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</si>
  <si>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</si>
  <si>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</si>
  <si>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</si>
  <si>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</si>
  <si>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</si>
  <si>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</si>
  <si>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</si>
  <si>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</si>
  <si>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</si>
  <si>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</si>
  <si>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</si>
  <si>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</si>
  <si>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</si>
  <si>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</si>
  <si>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</si>
  <si>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</si>
  <si>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</si>
  <si>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</si>
  <si>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</si>
  <si>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</si>
  <si>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</si>
  <si>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</si>
  <si>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</si>
  <si>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</si>
  <si>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</si>
  <si>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</si>
  <si>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</si>
  <si>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</si>
  <si>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</si>
  <si>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</si>
  <si>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</si>
  <si>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</si>
  <si>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</si>
  <si>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</si>
  <si>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</si>
  <si>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</si>
  <si>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</si>
  <si>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</si>
  <si>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</si>
  <si>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</si>
  <si>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</si>
  <si>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</si>
  <si>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</si>
  <si>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</si>
  <si>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</si>
  <si>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</si>
  <si>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</si>
  <si>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</si>
  <si>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</si>
  <si>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</si>
  <si>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</si>
  <si>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</si>
  <si>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</si>
  <si>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</si>
  <si>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</si>
  <si>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</si>
  <si>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</si>
  <si>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</si>
  <si>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</si>
  <si>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</si>
  <si>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</si>
  <si>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</si>
  <si>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</si>
  <si>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</si>
  <si>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</si>
  <si>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</si>
  <si>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</si>
  <si>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</si>
  <si>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</si>
  <si>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</si>
  <si>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</si>
  <si>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</si>
  <si>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</si>
  <si>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</si>
  <si>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</si>
  <si>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</si>
  <si>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</si>
  <si>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</si>
  <si>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</si>
  <si>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</si>
  <si>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</si>
  <si>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</si>
  <si>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</si>
  <si>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</si>
  <si>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</si>
  <si>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</si>
  <si>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</si>
  <si>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</si>
  <si>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</si>
  <si>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</si>
  <si>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</si>
  <si>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</si>
  <si>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</si>
  <si>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</si>
  <si>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</si>
  <si>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</si>
  <si>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</si>
  <si>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</si>
  <si>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</si>
  <si>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</si>
  <si>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</si>
  <si>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</si>
  <si>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</si>
  <si>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</si>
  <si>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</si>
  <si>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</si>
  <si>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</si>
  <si>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</si>
  <si>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</si>
  <si>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</si>
  <si>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</si>
  <si>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</si>
  <si>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</si>
  <si>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</si>
  <si>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</si>
  <si>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</si>
  <si>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</si>
  <si>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</si>
  <si>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</si>
  <si>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</si>
  <si>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</si>
  <si>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</si>
  <si>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</si>
  <si>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</si>
  <si>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</si>
  <si>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</si>
  <si>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</si>
  <si>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</si>
  <si>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</si>
  <si>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</si>
  <si>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</si>
  <si>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</si>
  <si>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</si>
  <si>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</si>
  <si>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</si>
  <si>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</si>
  <si>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</si>
  <si>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</si>
  <si>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</si>
  <si>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</si>
  <si>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</si>
  <si>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</si>
  <si>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</si>
  <si>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</si>
  <si>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</si>
  <si>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</si>
  <si>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</si>
  <si>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</si>
  <si>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</si>
  <si>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</si>
  <si>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</si>
  <si>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</si>
  <si>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</si>
  <si>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</si>
  <si>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</si>
  <si>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</si>
  <si>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</si>
  <si>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</si>
  <si>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</si>
  <si>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</si>
  <si>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</si>
  <si>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</si>
  <si>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</si>
  <si>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</si>
  <si>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</si>
  <si>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</si>
  <si>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</si>
  <si>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</si>
  <si>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</si>
  <si>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</si>
  <si>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</si>
  <si>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</si>
  <si>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</si>
  <si>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</si>
  <si>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</si>
  <si>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</si>
  <si>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</si>
  <si>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</si>
  <si>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</si>
  <si>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</si>
  <si>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</si>
  <si>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</si>
  <si>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</si>
  <si>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</si>
  <si>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</si>
  <si>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</si>
  <si>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</si>
  <si>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</si>
  <si>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</si>
  <si>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</si>
  <si>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</si>
  <si>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</si>
  <si>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</si>
  <si>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</si>
  <si>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</si>
  <si>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</si>
  <si>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</si>
  <si>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</si>
  <si>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</si>
  <si>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</si>
  <si>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</si>
  <si>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</si>
  <si>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</si>
  <si>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</si>
  <si>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</si>
  <si>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</si>
  <si>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</si>
  <si>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</si>
  <si>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</si>
  <si>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</si>
  <si>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</si>
  <si>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</si>
  <si>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</si>
  <si>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</si>
  <si>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</si>
  <si>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</si>
  <si>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</si>
  <si>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</si>
  <si>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</si>
  <si>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</si>
  <si>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</si>
  <si>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</si>
  <si>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</si>
  <si>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</si>
  <si>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</si>
  <si>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</si>
  <si>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</si>
  <si>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</si>
  <si>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</si>
  <si>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</si>
  <si>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</si>
  <si>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</si>
  <si>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</si>
  <si>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</si>
  <si>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</si>
  <si>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</si>
  <si>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</si>
  <si>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</si>
  <si>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</si>
  <si>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</si>
  <si>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</si>
  <si>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</si>
  <si>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</si>
  <si>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</si>
  <si>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</si>
  <si>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</si>
  <si>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</si>
  <si>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</si>
  <si>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</si>
  <si>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</si>
  <si>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</si>
  <si>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</si>
  <si>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</si>
  <si>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</si>
  <si>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</si>
  <si>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</si>
  <si>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</si>
  <si>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</si>
  <si>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</si>
  <si>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</si>
  <si>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</si>
  <si>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</si>
  <si>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</si>
  <si>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</si>
  <si>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</si>
  <si>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</si>
  <si>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</si>
  <si>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</si>
  <si>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</si>
  <si>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</si>
  <si>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</si>
  <si>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</si>
  <si>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</si>
  <si>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</si>
  <si>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</si>
  <si>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</si>
  <si>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</si>
  <si>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</si>
  <si>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</si>
  <si>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</si>
  <si>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</si>
  <si>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</si>
  <si>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</si>
  <si>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</si>
  <si>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</si>
  <si>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</si>
  <si>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</si>
  <si>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</si>
  <si>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</si>
  <si>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</si>
  <si>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</si>
  <si>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</si>
  <si>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</si>
  <si>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</si>
  <si>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</si>
  <si>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</si>
  <si>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</si>
  <si>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</si>
  <si>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</si>
  <si>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</si>
  <si>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</si>
  <si>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</si>
  <si>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</si>
  <si>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</si>
  <si>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</si>
  <si>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</si>
  <si>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</si>
  <si>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</si>
  <si>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</si>
  <si>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</si>
  <si>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</si>
  <si>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</si>
  <si>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</si>
  <si>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</si>
  <si>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</si>
  <si>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</si>
  <si>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</si>
  <si>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</si>
  <si>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</si>
  <si>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</si>
  <si>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</si>
  <si>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</si>
  <si>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</si>
  <si>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</si>
  <si>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</si>
  <si>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</si>
  <si>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</si>
  <si>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</si>
  <si>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</si>
  <si>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</si>
  <si>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</si>
  <si>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</si>
  <si>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</si>
  <si>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</si>
  <si>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</si>
  <si>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</si>
  <si>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</si>
  <si>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</si>
  <si>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</si>
  <si>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</si>
  <si>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</si>
  <si>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</si>
  <si>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</si>
  <si>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</si>
  <si>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</si>
  <si>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</si>
  <si>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</si>
  <si>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</si>
  <si>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</si>
  <si>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</si>
  <si>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</si>
  <si>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</si>
  <si>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</si>
  <si>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</si>
  <si>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</si>
  <si>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</si>
  <si>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</si>
  <si>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</si>
  <si>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</si>
  <si>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</si>
  <si>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</si>
  <si>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</si>
  <si>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</si>
  <si>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</si>
  <si>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</si>
  <si>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</si>
  <si>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</si>
  <si>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</si>
  <si>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</si>
  <si>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</si>
  <si>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</si>
  <si>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</si>
  <si>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</si>
  <si>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</si>
  <si>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</si>
  <si>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</si>
  <si>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</si>
  <si>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</si>
  <si>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</si>
  <si>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</si>
  <si>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</si>
  <si>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</si>
  <si>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</si>
  <si>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</si>
  <si>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</si>
  <si>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</si>
  <si>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</si>
  <si>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</si>
  <si>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</si>
  <si>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</si>
  <si>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</si>
  <si>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</si>
  <si>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</si>
  <si>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</si>
  <si>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</si>
  <si>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</si>
  <si>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</si>
  <si>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</si>
  <si>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</si>
  <si>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</si>
  <si>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</si>
  <si>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</si>
  <si>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</si>
  <si>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</si>
  <si>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</si>
  <si>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</si>
  <si>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</si>
  <si>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</si>
  <si>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</si>
  <si>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</si>
  <si>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</si>
  <si>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</si>
  <si>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</si>
  <si>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</si>
  <si>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</si>
  <si>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</si>
  <si>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</si>
  <si>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</si>
  <si>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</si>
  <si>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</si>
  <si>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</si>
  <si>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</si>
  <si>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</si>
  <si>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</si>
  <si>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</si>
  <si>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</si>
  <si>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</si>
  <si>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</si>
  <si>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</si>
  <si>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</si>
  <si>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</si>
  <si>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</si>
  <si>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</si>
  <si>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</si>
  <si>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</si>
  <si>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</si>
  <si>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</si>
  <si>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</si>
  <si>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</si>
  <si>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</si>
  <si>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</si>
  <si>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</si>
  <si>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</si>
  <si>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</si>
  <si>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</si>
  <si>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</si>
  <si>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</si>
  <si>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</si>
  <si>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</si>
  <si>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</si>
  <si>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</si>
  <si>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</si>
  <si>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</si>
  <si>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</si>
  <si>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</si>
  <si>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</si>
  <si>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</si>
  <si>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</si>
  <si>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</si>
  <si>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</si>
  <si>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</si>
  <si>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</si>
  <si>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</si>
  <si>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</si>
  <si>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</si>
  <si>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</si>
  <si>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</si>
  <si>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</si>
  <si>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</si>
  <si>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</si>
  <si>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</si>
  <si>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</si>
  <si>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</si>
  <si>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</si>
  <si>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</si>
  <si>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</si>
  <si>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</si>
  <si>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</si>
  <si>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</si>
  <si>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</si>
  <si>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</si>
  <si>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</si>
  <si>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</si>
  <si>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</si>
  <si>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</si>
  <si>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</si>
  <si>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</si>
  <si>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</si>
  <si>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</si>
  <si>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</si>
  <si>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</si>
  <si>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</si>
  <si>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</si>
  <si>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</si>
  <si>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</si>
  <si>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</si>
  <si>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</si>
  <si>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</si>
  <si>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</si>
  <si>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</si>
  <si>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</si>
  <si>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</si>
  <si>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</si>
  <si>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</si>
  <si>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</si>
  <si>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</si>
  <si>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</si>
  <si>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</si>
  <si>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</si>
  <si>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</si>
  <si>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</si>
  <si>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</si>
  <si>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</si>
  <si>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</si>
  <si>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</si>
  <si>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</si>
  <si>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</si>
  <si>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</si>
  <si>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</si>
  <si>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</si>
  <si>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</si>
  <si>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</si>
  <si>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</si>
  <si>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</si>
  <si>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</si>
  <si>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</si>
  <si>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</si>
  <si>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</si>
  <si>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</si>
  <si>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</si>
  <si>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</si>
  <si>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</si>
  <si>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</si>
  <si>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</si>
  <si>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</si>
  <si>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</si>
  <si>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</si>
  <si>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</si>
  <si>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</si>
  <si>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</si>
  <si>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</si>
  <si>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</si>
  <si>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</si>
  <si>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</si>
  <si>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</si>
  <si>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</si>
  <si>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</si>
  <si>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</si>
  <si>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</si>
  <si>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</si>
  <si>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</si>
  <si>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</si>
  <si>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</si>
  <si>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</si>
  <si>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</si>
  <si>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</si>
  <si>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</si>
  <si>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</si>
  <si>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</si>
  <si>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</si>
  <si>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</si>
  <si>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</si>
  <si>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</si>
  <si>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</si>
  <si>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</si>
  <si>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</si>
  <si>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</si>
  <si>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</si>
  <si>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</si>
  <si>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</si>
  <si>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</si>
  <si>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</si>
  <si>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</si>
  <si>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</si>
  <si>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</si>
  <si>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</si>
  <si>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</si>
  <si>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</si>
  <si>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</si>
  <si>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</si>
  <si>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</si>
  <si>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</si>
  <si>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</si>
  <si>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</si>
  <si>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</si>
  <si>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</si>
  <si>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</si>
  <si>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</si>
  <si>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</si>
  <si>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</si>
  <si>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</si>
  <si>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</si>
  <si>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</si>
  <si>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</si>
  <si>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</si>
  <si>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</si>
  <si>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</si>
  <si>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</si>
  <si>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</si>
  <si>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</si>
  <si>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</si>
  <si>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</si>
  <si>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</si>
  <si>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</si>
  <si>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</si>
  <si>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</si>
  <si>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</si>
  <si>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</si>
  <si>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</si>
  <si>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</si>
  <si>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</si>
  <si>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</si>
  <si>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</si>
  <si>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</si>
  <si>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</si>
  <si>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</si>
  <si>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</si>
  <si>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</si>
  <si>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</si>
  <si>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</si>
  <si>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</si>
  <si>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</si>
  <si>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</si>
  <si>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</si>
  <si>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</si>
  <si>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</si>
  <si>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</si>
  <si>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</si>
  <si>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</si>
  <si>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</si>
  <si>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</si>
  <si>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</si>
  <si>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</si>
  <si>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</si>
  <si>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</si>
  <si>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</si>
  <si>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</si>
  <si>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</si>
  <si>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</si>
  <si>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</si>
  <si>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</si>
  <si>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</si>
  <si>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</si>
  <si>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</si>
  <si>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</si>
  <si>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</si>
  <si>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</si>
  <si>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</si>
  <si>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</si>
  <si>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</si>
  <si>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</si>
  <si>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</si>
  <si>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</si>
  <si>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</si>
  <si>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</si>
  <si>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</si>
  <si>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</si>
  <si>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</si>
  <si>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</si>
  <si>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</si>
  <si>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</si>
  <si>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</si>
  <si>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</si>
  <si>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</si>
  <si>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</si>
  <si>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</si>
  <si>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</si>
  <si>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</si>
  <si>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</si>
  <si>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</si>
  <si>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</si>
  <si>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</si>
  <si>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</si>
  <si>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</si>
  <si>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</si>
  <si>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</si>
  <si>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</si>
  <si>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</si>
  <si>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</si>
  <si>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</si>
  <si>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</si>
  <si>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</si>
  <si>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</si>
  <si>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</si>
  <si>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</si>
  <si>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</si>
  <si>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</si>
  <si>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</si>
  <si>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</si>
  <si>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</si>
  <si>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</si>
  <si>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</si>
  <si>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</si>
  <si>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</si>
  <si>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</si>
  <si>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</si>
  <si>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</si>
  <si>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</si>
  <si>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</si>
  <si>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</si>
  <si>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</si>
  <si>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</si>
  <si>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</si>
  <si>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</si>
  <si>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</si>
  <si>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</si>
  <si>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</si>
  <si>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</si>
  <si>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</si>
  <si>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</si>
  <si>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</si>
  <si>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</si>
  <si>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</si>
  <si>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</si>
  <si>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</si>
  <si>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</si>
  <si>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</si>
  <si>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</si>
  <si>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</si>
  <si>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</si>
  <si>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</si>
  <si>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</si>
  <si>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</si>
  <si>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</si>
  <si>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</si>
  <si>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</si>
  <si>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</si>
  <si>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</si>
  <si>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</si>
  <si>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</si>
  <si>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</si>
  <si>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</si>
  <si>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</si>
  <si>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</si>
  <si>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</si>
  <si>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</si>
  <si>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</si>
  <si>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</si>
  <si>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</si>
  <si>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</si>
  <si>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</si>
  <si>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</si>
  <si>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</si>
  <si>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</si>
  <si>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</si>
  <si>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</si>
  <si>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</si>
  <si>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</si>
  <si>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</si>
  <si>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</si>
  <si>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</si>
  <si>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</si>
  <si>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</si>
  <si>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</si>
  <si>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</si>
  <si>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</si>
  <si>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</si>
  <si>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</si>
  <si>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</si>
  <si>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</si>
  <si>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</si>
  <si>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</si>
  <si>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</si>
  <si>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</si>
  <si>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</si>
  <si>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</si>
  <si>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</si>
  <si>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</si>
  <si>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</si>
  <si>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</si>
  <si>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</si>
  <si>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</si>
  <si>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</si>
  <si>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</si>
  <si>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</si>
  <si>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</si>
  <si>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</si>
  <si>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</si>
  <si>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</si>
  <si>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</si>
  <si>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</si>
  <si>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</si>
  <si>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</si>
  <si>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</si>
  <si>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</si>
  <si>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</si>
  <si>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</si>
  <si>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</si>
  <si>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</si>
  <si>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</si>
  <si>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</si>
  <si>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</si>
  <si>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</si>
  <si>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</si>
  <si>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</si>
  <si>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</si>
  <si>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</si>
  <si>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</si>
  <si>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</si>
  <si>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</si>
  <si>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</si>
  <si>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</si>
  <si>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</si>
  <si>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</si>
  <si>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</si>
  <si>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</si>
  <si>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</si>
  <si>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</si>
  <si>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</si>
  <si>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</si>
  <si>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</si>
  <si>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</si>
  <si>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</si>
  <si>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</si>
  <si>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</si>
  <si>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</si>
  <si>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</si>
  <si>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</si>
  <si>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</si>
  <si>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</si>
  <si>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</si>
  <si>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</si>
  <si>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</si>
  <si>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</si>
  <si>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</si>
  <si>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</si>
  <si>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</si>
  <si>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</si>
  <si>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</si>
  <si>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</si>
  <si>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</si>
  <si>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</si>
  <si>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</si>
  <si>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</si>
  <si>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</si>
  <si>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</si>
  <si>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</si>
  <si>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</si>
  <si>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</si>
  <si>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</si>
  <si>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</si>
  <si>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</si>
  <si>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</si>
  <si>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</si>
  <si>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</si>
  <si>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</si>
  <si>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</si>
  <si>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</si>
  <si>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</si>
  <si>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</si>
  <si>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</si>
  <si>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</si>
  <si>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</si>
  <si>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</si>
  <si>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</si>
  <si>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</si>
  <si>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</si>
  <si>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</si>
  <si>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</si>
  <si>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</si>
  <si>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</si>
  <si>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</si>
  <si>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</si>
  <si>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</si>
  <si>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</si>
  <si>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</si>
  <si>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</si>
  <si>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</si>
  <si>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</si>
  <si>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</si>
  <si>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</si>
  <si>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</si>
  <si>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</si>
  <si>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</si>
  <si>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</si>
  <si>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</si>
  <si>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</si>
  <si>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</si>
  <si>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</si>
  <si>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</si>
  <si>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</si>
  <si>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</si>
  <si>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</si>
  <si>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</si>
  <si>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</si>
  <si>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</si>
  <si>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</si>
  <si>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</si>
  <si>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</si>
  <si>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</si>
  <si>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</si>
  <si>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</si>
  <si>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</si>
  <si>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</si>
  <si>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</si>
  <si>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</si>
  <si>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</si>
  <si>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</si>
  <si>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</si>
  <si>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</si>
  <si>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</si>
  <si>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</si>
  <si>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</si>
  <si>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</si>
  <si>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</si>
  <si>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</si>
  <si>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</si>
  <si>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</si>
  <si>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</si>
  <si>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</si>
  <si>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</si>
  <si>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</si>
  <si>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</si>
  <si>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</si>
  <si>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</si>
  <si>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</si>
  <si>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</si>
  <si>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</si>
  <si>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</si>
  <si>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</si>
  <si>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</si>
  <si>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</si>
  <si>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</si>
  <si>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</si>
  <si>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</si>
  <si>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</si>
  <si>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</si>
  <si>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</si>
  <si>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</si>
  <si>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</si>
  <si>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</si>
  <si>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</si>
  <si>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</si>
  <si>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</si>
  <si>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</si>
  <si>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</si>
  <si>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</si>
  <si>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</si>
  <si>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</si>
  <si>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</si>
  <si>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</si>
  <si>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</si>
  <si>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</si>
  <si>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</si>
  <si>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</si>
  <si>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</si>
  <si>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</si>
  <si>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</si>
  <si>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</si>
  <si>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</si>
  <si>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</si>
  <si>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</si>
  <si>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</si>
  <si>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</si>
  <si>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</si>
  <si>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</si>
  <si>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</si>
  <si>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</si>
  <si>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</si>
  <si>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</si>
  <si>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</si>
  <si>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</si>
  <si>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</si>
  <si>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</si>
  <si>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</si>
  <si>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</si>
  <si>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</si>
  <si>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</si>
  <si>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</si>
  <si>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</si>
  <si>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</si>
  <si>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</si>
  <si>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</si>
  <si>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</si>
  <si>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</si>
  <si>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</si>
  <si>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</si>
  <si>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</si>
  <si>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</si>
  <si>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</si>
  <si>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</si>
  <si>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</si>
  <si>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</si>
  <si>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</si>
  <si>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</si>
  <si>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</si>
  <si>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</si>
  <si>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</si>
  <si>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</si>
  <si>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</si>
  <si>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</si>
  <si>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</si>
  <si>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</si>
  <si>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</si>
  <si>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</si>
  <si>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</si>
  <si>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</si>
  <si>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</si>
  <si>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</si>
  <si>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</si>
  <si>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</si>
  <si>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</si>
  <si>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</si>
  <si>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</si>
  <si>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</si>
  <si>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</si>
  <si>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</si>
  <si>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</si>
  <si>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</si>
  <si>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</si>
  <si>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</si>
  <si>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</si>
  <si>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</si>
  <si>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</si>
  <si>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</si>
  <si>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</si>
  <si>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</si>
  <si>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</si>
  <si>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</si>
  <si>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</si>
  <si>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</si>
  <si>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</si>
  <si>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</si>
  <si>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</si>
  <si>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</si>
  <si>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</si>
  <si>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</si>
  <si>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</si>
  <si>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</si>
  <si>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</si>
  <si>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</si>
  <si>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</si>
  <si>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</si>
  <si>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</si>
  <si>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</si>
  <si>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</si>
  <si>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</si>
  <si>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</si>
  <si>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</si>
  <si>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</si>
  <si>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</si>
  <si>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</si>
  <si>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</si>
  <si>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</si>
  <si>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</si>
  <si>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</si>
  <si>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</si>
  <si>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</si>
  <si>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</si>
  <si>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</si>
  <si>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</si>
  <si>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</si>
  <si>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</si>
  <si>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</si>
  <si>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</si>
  <si>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</si>
  <si>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</si>
  <si>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</si>
  <si>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</si>
  <si>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</si>
  <si>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</si>
  <si>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</si>
  <si>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</si>
  <si>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</si>
  <si>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</si>
  <si>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</si>
  <si>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</si>
  <si>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</si>
  <si>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</si>
  <si>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</si>
  <si>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</si>
  <si>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</si>
  <si>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</si>
  <si>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</si>
  <si>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</si>
  <si>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</si>
  <si>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</si>
  <si>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</si>
  <si>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</si>
  <si>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</si>
  <si>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</si>
  <si>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</si>
  <si>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</si>
  <si>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</si>
  <si>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</si>
  <si>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</si>
  <si>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</si>
  <si>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</si>
  <si>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</si>
  <si>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</si>
  <si>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</si>
  <si>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</si>
  <si>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</si>
  <si>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</si>
  <si>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</si>
  <si>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</si>
  <si>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</si>
  <si>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</si>
  <si>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</si>
  <si>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</si>
  <si>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</si>
  <si>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</si>
  <si>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</si>
  <si>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</si>
  <si>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</si>
  <si>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</si>
  <si>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</si>
  <si>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</si>
  <si>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</si>
  <si>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</si>
  <si>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</si>
  <si>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</si>
  <si>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</si>
  <si>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</si>
  <si>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</si>
  <si>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</si>
  <si>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</si>
  <si>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</si>
  <si>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</si>
  <si>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</si>
  <si>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</si>
  <si>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</si>
  <si>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</si>
  <si>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</si>
  <si>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</si>
  <si>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</si>
  <si>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</si>
  <si>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</si>
  <si>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</si>
  <si>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</si>
  <si>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</si>
  <si>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</si>
  <si>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</si>
  <si>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</si>
  <si>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</si>
  <si>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</si>
  <si>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</si>
  <si>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</si>
  <si>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</si>
  <si>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</si>
  <si>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</si>
  <si>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</si>
  <si>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</si>
  <si>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</si>
  <si>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</si>
  <si>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</si>
  <si>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</si>
  <si>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</si>
  <si>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</si>
  <si>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</si>
  <si>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</si>
  <si>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</si>
  <si>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</si>
  <si>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</si>
  <si>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</si>
  <si>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</si>
  <si>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</si>
  <si>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</si>
  <si>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</si>
  <si>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</si>
  <si>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</si>
  <si>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</si>
  <si>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</si>
  <si>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</si>
  <si>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</si>
  <si>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</si>
  <si>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</si>
  <si>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</si>
  <si>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</si>
  <si>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</si>
  <si>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</si>
  <si>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</si>
  <si>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</si>
  <si>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</si>
  <si>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</si>
  <si>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</si>
  <si>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</si>
  <si>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</si>
  <si>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</si>
  <si>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</si>
  <si>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</si>
  <si>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</si>
  <si>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</si>
  <si>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</si>
  <si>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</si>
  <si>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</si>
  <si>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</si>
  <si>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</si>
  <si>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</si>
  <si>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</si>
  <si>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</si>
  <si>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</si>
  <si>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</si>
  <si>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</si>
  <si>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</si>
  <si>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</si>
  <si>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</si>
  <si>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</si>
  <si>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</si>
  <si>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</si>
  <si>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</si>
  <si>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</si>
  <si>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</si>
  <si>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</si>
  <si>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</si>
  <si>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</si>
  <si>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</si>
  <si>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</si>
  <si>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</si>
  <si>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</si>
  <si>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</si>
  <si>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</si>
  <si>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</si>
  <si>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</si>
  <si>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</si>
  <si>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</si>
  <si>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</si>
  <si>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</si>
  <si>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</si>
  <si>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</si>
  <si>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</si>
  <si>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</si>
  <si>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</si>
  <si>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</si>
  <si>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</si>
  <si>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</si>
  <si>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</si>
  <si>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</si>
  <si>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</si>
  <si>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</si>
  <si>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</si>
  <si>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</si>
  <si>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</si>
  <si>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</si>
  <si>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</si>
  <si>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</si>
  <si>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</si>
  <si>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</si>
  <si>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</si>
  <si>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</si>
  <si>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</si>
  <si>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</si>
  <si>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</si>
  <si>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</si>
  <si>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</si>
  <si>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</si>
  <si>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</si>
  <si>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</si>
  <si>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</si>
  <si>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</si>
  <si>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</si>
  <si>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</si>
  <si>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</si>
  <si>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</si>
  <si>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</si>
  <si>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</si>
  <si>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</si>
  <si>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</si>
  <si>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</si>
  <si>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</si>
  <si>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</si>
  <si>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</si>
  <si>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</si>
  <si>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</si>
  <si>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</si>
  <si>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</si>
  <si>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</si>
  <si>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</si>
  <si>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</si>
  <si>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</si>
  <si>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</si>
  <si>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</si>
  <si>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</si>
  <si>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</si>
  <si>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</si>
  <si>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</si>
  <si>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</si>
  <si>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</si>
  <si>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</si>
  <si>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</si>
  <si>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</si>
  <si>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</si>
  <si>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</si>
  <si>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</si>
  <si>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</si>
  <si>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</si>
  <si>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</si>
  <si>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</si>
  <si>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</si>
  <si>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</si>
  <si>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</si>
  <si>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</si>
  <si>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</si>
  <si>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</si>
  <si>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</si>
  <si>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</si>
  <si>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</si>
  <si>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</si>
  <si>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</si>
  <si>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</si>
  <si>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</si>
  <si>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</si>
  <si>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</si>
  <si>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</si>
  <si>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</si>
  <si>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</si>
  <si>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</si>
  <si>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</si>
  <si>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</si>
  <si>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</si>
  <si>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</si>
  <si>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</si>
  <si>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</si>
  <si>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</si>
  <si>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</si>
  <si>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</si>
  <si>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</si>
  <si>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</si>
  <si>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</si>
  <si>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</si>
  <si>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</si>
  <si>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</si>
  <si>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</si>
  <si>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</si>
  <si>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</si>
  <si>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</si>
  <si>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</si>
  <si>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</si>
  <si>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</si>
  <si>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</si>
  <si>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</si>
  <si>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</si>
  <si>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</si>
  <si>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</si>
  <si>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</si>
  <si>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</si>
  <si>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</si>
  <si>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</si>
  <si>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</si>
  <si>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</si>
  <si>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</si>
  <si>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</si>
  <si>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</si>
  <si>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</si>
  <si>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</si>
  <si>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</si>
  <si>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</si>
  <si>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</si>
  <si>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</si>
  <si>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</si>
  <si>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</si>
  <si>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</si>
  <si>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</si>
  <si>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</si>
  <si>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</si>
  <si>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</si>
  <si>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</si>
  <si>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</si>
  <si>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</si>
  <si>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</si>
  <si>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</si>
  <si>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</si>
  <si>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</si>
  <si>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</si>
  <si>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</si>
  <si>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</si>
  <si>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</si>
  <si>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</si>
  <si>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</si>
  <si>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</si>
  <si>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</si>
  <si>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</si>
  <si>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</si>
  <si>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</si>
  <si>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</si>
  <si>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</si>
  <si>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</si>
  <si>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</si>
  <si>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</si>
  <si>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</si>
  <si>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</si>
  <si>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</si>
  <si>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</si>
  <si>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</si>
  <si>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</si>
  <si>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</si>
  <si>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</si>
  <si>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</si>
  <si>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</si>
  <si>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</si>
  <si>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</si>
  <si>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</si>
  <si>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</si>
  <si>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</si>
  <si>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</si>
  <si>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</si>
  <si>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</si>
  <si>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</si>
  <si>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</si>
  <si>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</si>
  <si>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</si>
  <si>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</si>
  <si>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</si>
  <si>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</si>
  <si>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</si>
  <si>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</si>
  <si>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</si>
  <si>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</si>
  <si>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</si>
  <si>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</si>
  <si>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</si>
  <si>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</si>
  <si>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</si>
  <si>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</si>
  <si>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</si>
  <si>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</si>
  <si>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</si>
  <si>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</si>
  <si>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</si>
  <si>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</si>
  <si>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</si>
  <si>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</si>
  <si>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</si>
  <si>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</si>
  <si>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</si>
  <si>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</si>
  <si>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</si>
  <si>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</si>
  <si>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</si>
  <si>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</si>
  <si>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</si>
  <si>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</si>
  <si>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</si>
  <si>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</si>
  <si>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</si>
  <si>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</si>
  <si>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</si>
  <si>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</si>
  <si>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</si>
  <si>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</si>
  <si>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</si>
  <si>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</si>
  <si>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</si>
  <si>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</si>
  <si>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</si>
  <si>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</si>
  <si>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</si>
  <si>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</si>
  <si>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</si>
  <si>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</si>
  <si>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</si>
  <si>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</si>
  <si>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</si>
  <si>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</si>
  <si>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</si>
  <si>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</si>
  <si>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</si>
  <si>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</si>
  <si>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</si>
  <si>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</si>
  <si>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</si>
  <si>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</si>
  <si>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</si>
  <si>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</si>
  <si>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</si>
  <si>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</si>
  <si>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</si>
  <si>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</si>
  <si>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</si>
  <si>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</si>
  <si>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</si>
  <si>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</si>
  <si>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</si>
  <si>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</si>
  <si>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</si>
  <si>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</si>
  <si>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</si>
  <si>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</si>
  <si>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</si>
  <si>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</si>
  <si>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</si>
  <si>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</si>
  <si>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</si>
  <si>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</si>
  <si>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</si>
  <si>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</si>
  <si>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</si>
  <si>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</si>
  <si>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</si>
  <si>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</si>
  <si>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</si>
  <si>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</si>
  <si>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</si>
  <si>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</si>
  <si>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</si>
  <si>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</si>
  <si>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</si>
  <si>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</si>
  <si>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</si>
  <si>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</si>
  <si>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</si>
  <si>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</si>
  <si>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</si>
  <si>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</si>
  <si>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</si>
  <si>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</si>
  <si>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</si>
  <si>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</si>
  <si>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</si>
  <si>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</si>
  <si>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</si>
  <si>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</si>
  <si>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</si>
  <si>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</si>
  <si>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</si>
  <si>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</si>
  <si>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</si>
  <si>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</si>
  <si>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</si>
  <si>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</si>
  <si>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</si>
  <si>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</si>
  <si>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</si>
  <si>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</si>
  <si>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</si>
  <si>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</si>
  <si>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</si>
  <si>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</si>
  <si>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</si>
  <si>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</si>
  <si>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</si>
  <si>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</si>
  <si>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</si>
  <si>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</si>
  <si>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</si>
  <si>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</si>
  <si>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</si>
  <si>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</si>
  <si>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</si>
  <si>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</si>
  <si>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</si>
  <si>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</si>
  <si>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</si>
  <si>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</si>
  <si>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</si>
  <si>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</si>
  <si>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</si>
  <si>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</si>
  <si>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</si>
  <si>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</si>
  <si>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</si>
  <si>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</si>
  <si>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</si>
  <si>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</si>
  <si>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</si>
  <si>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</si>
  <si>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</si>
  <si>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</si>
  <si>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</si>
  <si>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</si>
  <si>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</si>
  <si>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</si>
  <si>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</si>
  <si>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</si>
  <si>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</si>
  <si>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</si>
  <si>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</si>
  <si>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</si>
  <si>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</si>
  <si>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</si>
  <si>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</si>
  <si>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</si>
  <si>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</si>
  <si>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</si>
  <si>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</si>
  <si>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</si>
  <si>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</si>
  <si>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</si>
  <si>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</si>
  <si>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</si>
  <si>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</si>
  <si>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</si>
  <si>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</si>
  <si>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</si>
  <si>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</si>
  <si>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</si>
  <si>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</si>
  <si>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</si>
  <si>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</si>
  <si>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</si>
  <si>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</si>
  <si>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</si>
  <si>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</si>
  <si>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</si>
  <si>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</si>
  <si>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</si>
  <si>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</si>
  <si>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</si>
  <si>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</si>
  <si>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</si>
  <si>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</si>
  <si>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</si>
  <si>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</si>
  <si>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</si>
  <si>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</si>
  <si>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</si>
  <si>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</si>
  <si>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</si>
  <si>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</si>
  <si>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</si>
  <si>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</si>
  <si>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</si>
  <si>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</si>
  <si>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</si>
  <si>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</si>
  <si>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</si>
  <si>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</si>
  <si>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</si>
  <si>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</si>
  <si>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</si>
  <si>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</si>
  <si>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</si>
  <si>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</si>
  <si>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</si>
  <si>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</si>
  <si>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</si>
  <si>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</si>
  <si>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</si>
  <si>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</si>
  <si>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</si>
  <si>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</si>
  <si>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</si>
  <si>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</si>
  <si>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</si>
  <si>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</si>
  <si>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</si>
  <si>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</si>
  <si>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</si>
  <si>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</si>
  <si>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</si>
  <si>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</si>
  <si>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</si>
  <si>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</si>
  <si>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</si>
  <si>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</si>
  <si>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</si>
  <si>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</si>
  <si>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</si>
  <si>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</si>
  <si>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</si>
  <si>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</si>
  <si>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</si>
  <si>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</si>
  <si>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</si>
  <si>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</si>
  <si>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</si>
  <si>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</si>
  <si>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</si>
  <si>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</si>
  <si>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</si>
  <si>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</si>
  <si>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</si>
  <si>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</si>
  <si>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</si>
  <si>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</si>
  <si>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</si>
  <si>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</si>
  <si>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</si>
  <si>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</si>
  <si>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</si>
  <si>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</si>
  <si>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</si>
  <si>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</si>
  <si>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</si>
  <si>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</si>
  <si>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</si>
  <si>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</si>
  <si>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</si>
  <si>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</si>
  <si>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</si>
  <si>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</si>
  <si>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</si>
  <si>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</si>
  <si>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</si>
  <si>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</si>
  <si>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</si>
  <si>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</si>
  <si>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</si>
  <si>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</si>
  <si>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</si>
  <si>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</si>
  <si>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</si>
  <si>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</si>
  <si>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</si>
  <si>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</si>
  <si>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</si>
  <si>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</si>
  <si>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</si>
  <si>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</si>
  <si>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</si>
  <si>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</si>
  <si>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</si>
  <si>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</si>
  <si>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</si>
  <si>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</si>
  <si>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</si>
  <si>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</si>
  <si>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</si>
  <si>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</si>
  <si>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</si>
  <si>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</si>
  <si>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</si>
  <si>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</si>
  <si>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</si>
  <si>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</si>
  <si>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</si>
  <si>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</si>
  <si>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</si>
  <si>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</si>
  <si>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</si>
  <si>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</si>
  <si>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</si>
  <si>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</si>
  <si>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</si>
  <si>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</si>
  <si>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</si>
  <si>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</si>
  <si>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</si>
  <si>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</si>
  <si>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</si>
  <si>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</si>
  <si>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</si>
  <si>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</si>
  <si>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</si>
  <si>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</si>
  <si>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</si>
  <si>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</si>
  <si>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</si>
  <si>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</si>
  <si>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</si>
  <si>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</si>
  <si>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</si>
  <si>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</si>
  <si>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</si>
  <si>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</si>
  <si>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</si>
  <si>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</si>
  <si>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</si>
  <si>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</si>
  <si>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</si>
  <si>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</si>
  <si>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</si>
  <si>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</si>
  <si>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</si>
  <si>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</si>
  <si>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</si>
  <si>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</si>
  <si>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</si>
  <si>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</si>
  <si>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</si>
  <si>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</si>
  <si>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</si>
  <si>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</si>
  <si>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</si>
  <si>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</si>
  <si>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</si>
  <si>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</si>
  <si>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</si>
  <si>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</si>
  <si>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</si>
  <si>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</si>
  <si>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</si>
  <si>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</si>
  <si>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</si>
  <si>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</si>
  <si>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</si>
  <si>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</si>
  <si>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</si>
  <si>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</si>
  <si>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</si>
  <si>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</si>
  <si>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</si>
  <si>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</si>
  <si>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</si>
  <si>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</si>
  <si>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</si>
  <si>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</si>
  <si>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</si>
  <si>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</si>
  <si>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</si>
  <si>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</si>
  <si>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</si>
  <si>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</si>
  <si>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</si>
  <si>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</si>
  <si>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</si>
  <si>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</si>
  <si>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</si>
  <si>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</si>
  <si>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</si>
  <si>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</si>
  <si>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</si>
  <si>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</si>
  <si>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</si>
  <si>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</si>
  <si>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</si>
  <si>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</si>
  <si>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</si>
  <si>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</si>
  <si>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</si>
  <si>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</si>
  <si>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</si>
  <si>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</si>
  <si>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</si>
  <si>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</si>
  <si>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</si>
  <si>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</si>
  <si>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</si>
  <si>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</si>
  <si>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</si>
  <si>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</si>
  <si>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</si>
  <si>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</si>
  <si>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</si>
  <si>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</si>
  <si>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</si>
  <si>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</si>
  <si>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</si>
  <si>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</si>
  <si>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</si>
  <si>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</si>
  <si>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</si>
  <si>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</si>
  <si>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</si>
  <si>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</si>
  <si>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</si>
  <si>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</si>
  <si>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</si>
  <si>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</si>
  <si>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</si>
  <si>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</si>
  <si>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</si>
  <si>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</si>
  <si>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</si>
  <si>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</si>
  <si>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</si>
  <si>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</si>
  <si>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</si>
  <si>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</si>
  <si>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</si>
  <si>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</si>
  <si>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</si>
  <si>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</si>
  <si>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</si>
  <si>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</si>
  <si>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</si>
  <si>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</si>
  <si>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</si>
  <si>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</si>
  <si>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</si>
  <si>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</si>
  <si>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</si>
  <si>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</si>
  <si>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</si>
  <si>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</si>
  <si>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</si>
  <si>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</si>
  <si>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</si>
  <si>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</si>
  <si>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</si>
  <si>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</si>
  <si>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</si>
  <si>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</si>
  <si>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</si>
  <si>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</si>
  <si>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</si>
  <si>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</si>
  <si>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</si>
  <si>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</si>
  <si>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</si>
  <si>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</si>
  <si>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</si>
  <si>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</si>
  <si>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</si>
  <si>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</si>
  <si>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</si>
  <si>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</si>
  <si>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</si>
  <si>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</si>
  <si>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</si>
  <si>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</si>
  <si>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</si>
  <si>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</si>
  <si>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</si>
  <si>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</si>
  <si>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</si>
  <si>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</si>
  <si>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</si>
  <si>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</si>
  <si>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</si>
  <si>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</si>
  <si>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</si>
  <si>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</si>
  <si>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</si>
  <si>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</si>
  <si>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</si>
  <si>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</si>
  <si>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</si>
  <si>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</si>
  <si>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</si>
  <si>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</si>
  <si>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</si>
  <si>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</si>
  <si>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</si>
  <si>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</si>
  <si>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</si>
  <si>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</si>
  <si>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</si>
  <si>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</si>
  <si>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</si>
  <si>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</si>
  <si>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</si>
  <si>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</si>
  <si>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</si>
  <si>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</si>
  <si>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</si>
  <si>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</si>
  <si>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</si>
  <si>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</si>
  <si>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</si>
  <si>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</si>
  <si>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</si>
  <si>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</si>
  <si>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</si>
  <si>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</si>
  <si>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</si>
  <si>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</si>
  <si>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</si>
  <si>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</si>
  <si>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</si>
  <si>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</si>
  <si>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</si>
  <si>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</si>
  <si>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</si>
  <si>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</si>
  <si>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</si>
  <si>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</si>
  <si>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</si>
  <si>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</si>
  <si>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</si>
  <si>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</si>
  <si>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</si>
  <si>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</si>
  <si>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</si>
  <si>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</si>
  <si>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</si>
  <si>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</si>
  <si>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</si>
  <si>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</si>
  <si>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</si>
  <si>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</si>
  <si>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</si>
  <si>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</si>
  <si>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</si>
  <si>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</si>
  <si>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</si>
  <si>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</si>
  <si>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</si>
  <si>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</si>
  <si>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</si>
  <si>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</si>
  <si>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</si>
  <si>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</si>
  <si>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</si>
  <si>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</si>
  <si>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</si>
  <si>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</si>
  <si>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</si>
  <si>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</si>
  <si>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</si>
  <si>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</si>
  <si>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</si>
  <si>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</si>
  <si>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</si>
  <si>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</si>
  <si>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</si>
  <si>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</si>
  <si>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</si>
  <si>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</si>
  <si>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</si>
  <si>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</si>
  <si>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</si>
  <si>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</si>
  <si>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</si>
  <si>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</si>
  <si>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</si>
  <si>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</si>
  <si>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</si>
  <si>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</si>
  <si>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</si>
  <si>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</si>
  <si>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</si>
  <si>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</si>
  <si>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</si>
  <si>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</si>
  <si>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</si>
  <si>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</si>
  <si>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</si>
  <si>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</si>
  <si>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</si>
  <si>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</si>
  <si>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</si>
  <si>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</si>
  <si>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</si>
  <si>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</si>
  <si>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</si>
  <si>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</si>
  <si>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</si>
  <si>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</si>
  <si>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</si>
  <si>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</si>
  <si>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</si>
  <si>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</si>
  <si>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</si>
  <si>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</si>
  <si>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</si>
  <si>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</si>
  <si>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</si>
  <si>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</si>
  <si>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</si>
  <si>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</si>
  <si>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</si>
  <si>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</si>
  <si>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</si>
  <si>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</si>
  <si>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</si>
  <si>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</si>
  <si>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</si>
  <si>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</si>
  <si>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</si>
  <si>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</si>
  <si>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</si>
  <si>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</si>
  <si>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</si>
  <si>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</si>
  <si>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</si>
  <si>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</si>
  <si>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</si>
  <si>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</si>
  <si>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</si>
  <si>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</si>
  <si>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</si>
  <si>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</si>
  <si>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</si>
  <si>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</si>
  <si>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</si>
  <si>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</si>
  <si>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</si>
  <si>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</si>
  <si>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</si>
  <si>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</si>
  <si>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</si>
  <si>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</si>
  <si>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</si>
  <si>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</si>
  <si>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</si>
  <si>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</si>
  <si>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</si>
  <si>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</si>
  <si>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</si>
  <si>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</si>
  <si>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</si>
  <si>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</si>
  <si>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</si>
  <si>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</si>
  <si>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</si>
  <si>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</si>
  <si>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</si>
  <si>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</si>
  <si>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</si>
  <si>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</si>
  <si>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</si>
  <si>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</si>
  <si>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</si>
  <si>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</si>
  <si>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</si>
  <si>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</si>
  <si>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</si>
  <si>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</si>
  <si>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</si>
  <si>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</si>
  <si>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</si>
  <si>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</si>
  <si>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</si>
  <si>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</si>
  <si>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</si>
  <si>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</si>
  <si>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</si>
  <si>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</si>
  <si>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</si>
  <si>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</si>
  <si>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</si>
  <si>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</si>
  <si>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</si>
  <si>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</si>
  <si>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</si>
  <si>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</si>
  <si>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</si>
  <si>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</si>
  <si>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</si>
  <si>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</si>
  <si>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</si>
  <si>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</si>
  <si>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</si>
  <si>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</si>
  <si>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</si>
  <si>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</si>
  <si>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</si>
  <si>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</si>
  <si>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</si>
  <si>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</si>
  <si>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</si>
  <si>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</si>
  <si>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</si>
  <si>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</si>
  <si>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</si>
  <si>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</si>
  <si>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</si>
  <si>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</si>
  <si>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</si>
  <si>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</si>
  <si>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</si>
  <si>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</si>
  <si>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</si>
  <si>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</si>
  <si>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</si>
  <si>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</si>
  <si>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</si>
  <si>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</si>
  <si>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</si>
  <si>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</si>
  <si>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</si>
  <si>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</si>
  <si>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</si>
  <si>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</si>
  <si>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</si>
  <si>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</si>
  <si>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</si>
  <si>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</si>
  <si>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</si>
  <si>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</si>
  <si>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</si>
  <si>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</si>
  <si>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</si>
  <si>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</si>
  <si>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</si>
  <si>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</si>
  <si>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</si>
  <si>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</si>
  <si>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</si>
  <si>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</si>
  <si>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</si>
  <si>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</si>
  <si>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</si>
  <si>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</si>
  <si>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</si>
  <si>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</si>
  <si>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</si>
  <si>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</si>
  <si>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</si>
  <si>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</si>
  <si>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</si>
  <si>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</si>
  <si>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</si>
  <si>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</si>
  <si>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</si>
  <si>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</si>
  <si>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</si>
  <si>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</si>
  <si>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</si>
  <si>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</si>
  <si>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</si>
  <si>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</si>
  <si>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</si>
  <si>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</si>
  <si>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</si>
  <si>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</si>
  <si>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</si>
  <si>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</si>
  <si>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</si>
  <si>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</si>
  <si>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</si>
  <si>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</si>
  <si>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</si>
  <si>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</si>
  <si>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</si>
  <si>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</si>
  <si>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</si>
  <si>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</si>
  <si>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</si>
  <si>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</si>
  <si>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</si>
  <si>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</si>
  <si>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</si>
  <si>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</si>
  <si>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</si>
  <si>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</si>
  <si>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</si>
  <si>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</si>
  <si>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</si>
  <si>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</si>
  <si>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</si>
  <si>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</si>
  <si>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</si>
  <si>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</si>
  <si>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</si>
  <si>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</si>
  <si>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</si>
  <si>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</si>
  <si>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</si>
  <si>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</si>
  <si>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</si>
  <si>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</si>
  <si>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</si>
  <si>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</si>
  <si>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</si>
  <si>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</si>
  <si>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</si>
  <si>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</si>
  <si>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</si>
  <si>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</si>
  <si>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</si>
  <si>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</si>
  <si>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</si>
  <si>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</si>
  <si>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</si>
  <si>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</si>
  <si>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</si>
  <si>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</si>
  <si>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</si>
  <si>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</si>
  <si>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</si>
  <si>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</si>
  <si>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</si>
  <si>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</si>
  <si>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</si>
  <si>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</si>
  <si>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</si>
  <si>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</si>
  <si>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</si>
  <si>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</si>
  <si>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</si>
  <si>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</si>
  <si>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</si>
  <si>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</si>
  <si>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</si>
  <si>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</si>
  <si>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</si>
  <si>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</si>
  <si>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</si>
  <si>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</si>
  <si>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</si>
  <si>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</si>
  <si>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</si>
  <si>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</si>
  <si>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</si>
  <si>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</si>
  <si>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</si>
  <si>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</si>
  <si>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</si>
  <si>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</si>
  <si>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</si>
  <si>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</si>
  <si>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</si>
  <si>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</si>
  <si>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</si>
  <si>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</si>
  <si>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</si>
  <si>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</si>
  <si>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</si>
  <si>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</si>
  <si>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</si>
  <si>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</si>
  <si>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</si>
  <si>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</si>
  <si>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</si>
  <si>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</si>
  <si>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</si>
  <si>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</si>
  <si>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</si>
  <si>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</si>
  <si>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</si>
  <si>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</si>
  <si>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</si>
  <si>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</si>
  <si>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</si>
  <si>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</si>
  <si>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</si>
  <si>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</si>
  <si>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</si>
  <si>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</si>
  <si>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</si>
  <si>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</si>
  <si>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</si>
  <si>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</si>
  <si>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</si>
  <si>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</si>
  <si>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</si>
  <si>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</si>
  <si>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</si>
  <si>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</si>
  <si>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</si>
  <si>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</si>
  <si>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</si>
  <si>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</si>
  <si>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</si>
  <si>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</si>
  <si>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</si>
  <si>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</si>
  <si>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</si>
  <si>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</si>
  <si>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</si>
  <si>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</si>
  <si>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</si>
  <si>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</si>
  <si>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</si>
  <si>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</si>
  <si>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</si>
  <si>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</si>
  <si>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</si>
  <si>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</si>
  <si>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</si>
  <si>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</si>
  <si>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</si>
  <si>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</si>
  <si>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</si>
  <si>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</si>
  <si>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</si>
  <si>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</si>
  <si>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</si>
  <si>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</si>
  <si>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</si>
  <si>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</si>
  <si>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</si>
  <si>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</si>
  <si>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</si>
  <si>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</si>
  <si>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</si>
  <si>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</si>
  <si>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</si>
  <si>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</si>
  <si>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</si>
  <si>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</si>
  <si>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</si>
  <si>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</si>
  <si>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</si>
  <si>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</si>
  <si>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</si>
  <si>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</si>
  <si>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</si>
  <si>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</si>
  <si>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</si>
  <si>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</si>
  <si>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</si>
  <si>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</si>
  <si>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</si>
  <si>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</si>
  <si>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</si>
  <si>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</si>
  <si>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</si>
  <si>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</si>
  <si>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</si>
  <si>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</si>
  <si>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</si>
  <si>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</si>
  <si>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</si>
  <si>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</si>
  <si>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</si>
  <si>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</si>
  <si>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</si>
  <si>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</si>
  <si>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</si>
  <si>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</si>
  <si>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</si>
  <si>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</si>
  <si>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</si>
  <si>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</si>
  <si>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</si>
  <si>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</si>
  <si>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</si>
  <si>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</si>
  <si>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</si>
  <si>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</si>
  <si>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</si>
  <si>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</si>
  <si>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</si>
  <si>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</si>
  <si>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</si>
  <si>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</si>
  <si>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</si>
  <si>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</si>
  <si>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</si>
  <si>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</si>
  <si>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</si>
  <si>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</si>
  <si>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</si>
  <si>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</si>
  <si>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</si>
  <si>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</si>
  <si>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</si>
  <si>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</si>
  <si>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</si>
  <si>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</si>
  <si>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</si>
  <si>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</si>
  <si>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</si>
  <si>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</si>
  <si>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</si>
  <si>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</si>
  <si>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</si>
  <si>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</si>
  <si>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</si>
  <si>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</si>
  <si>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</si>
  <si>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</si>
  <si>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</si>
  <si>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</si>
  <si>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</si>
  <si>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</si>
  <si>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</si>
  <si>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</si>
  <si>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</si>
  <si>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</si>
  <si>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</si>
  <si>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</si>
  <si>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</si>
  <si>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</si>
  <si>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</si>
  <si>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</si>
  <si>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</si>
  <si>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</si>
  <si>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</si>
  <si>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</si>
  <si>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</si>
  <si>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</si>
  <si>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</si>
  <si>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</si>
  <si>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</si>
  <si>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</si>
  <si>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</si>
  <si>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</si>
  <si>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</si>
  <si>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</si>
  <si>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</si>
  <si>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</si>
  <si>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</si>
  <si>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</si>
  <si>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</si>
  <si>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</si>
  <si>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</si>
  <si>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</si>
  <si>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</si>
  <si>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</si>
  <si>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</si>
  <si>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</si>
  <si>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</si>
  <si>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</si>
  <si>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</si>
  <si>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</si>
  <si>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</si>
  <si>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</si>
  <si>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</si>
  <si>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</si>
  <si>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</si>
  <si>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</si>
  <si>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</si>
  <si>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</si>
  <si>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</si>
  <si>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</si>
  <si>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</si>
  <si>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</si>
  <si>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</si>
  <si>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</si>
  <si>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</si>
  <si>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</si>
  <si>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</si>
  <si>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</si>
  <si>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</si>
  <si>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</si>
  <si>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</si>
  <si>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</si>
  <si>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</si>
  <si>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</si>
  <si>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</si>
  <si>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</si>
  <si>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</si>
  <si>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</si>
  <si>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</si>
  <si>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</si>
  <si>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</si>
  <si>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</si>
  <si>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</si>
  <si>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</si>
  <si>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</si>
  <si>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</si>
  <si>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</si>
  <si>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</si>
  <si>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</si>
  <si>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</si>
  <si>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</si>
  <si>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</si>
  <si>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</si>
  <si>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</si>
  <si>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</si>
  <si>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</si>
  <si>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</si>
  <si>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</si>
  <si>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</si>
  <si>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</si>
  <si>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</si>
  <si>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</si>
  <si>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</si>
  <si>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</si>
  <si>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</si>
  <si>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</si>
  <si>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</si>
  <si>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</si>
  <si>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</si>
  <si>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</si>
  <si>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</si>
  <si>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</si>
  <si>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</si>
  <si>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</si>
  <si>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</si>
  <si>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</si>
  <si>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</si>
  <si>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</si>
  <si>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</si>
  <si>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</si>
  <si>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</si>
  <si>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</si>
  <si>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</si>
  <si>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</si>
  <si>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</si>
  <si>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</si>
  <si>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</si>
  <si>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</si>
  <si>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</si>
  <si>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</si>
  <si>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</si>
  <si>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</si>
  <si>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</si>
  <si>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</si>
  <si>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</si>
  <si>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</si>
  <si>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</si>
  <si>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</si>
  <si>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</si>
  <si>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</si>
  <si>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</si>
  <si>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</si>
  <si>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</si>
  <si>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</si>
  <si>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</si>
  <si>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</si>
  <si>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</si>
  <si>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</si>
  <si>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</si>
  <si>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</si>
  <si>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</si>
  <si>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</si>
  <si>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</si>
  <si>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</si>
  <si>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</si>
  <si>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</si>
  <si>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</si>
  <si>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</si>
  <si>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</si>
  <si>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</si>
  <si>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</si>
  <si>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</si>
  <si>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</si>
  <si>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</si>
  <si>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</si>
  <si>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</si>
  <si>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</si>
  <si>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</si>
  <si>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</si>
  <si>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</si>
  <si>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</si>
  <si>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</si>
  <si>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</si>
  <si>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</si>
  <si>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</si>
  <si>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</si>
  <si>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</si>
  <si>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</si>
  <si>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</si>
  <si>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</si>
  <si>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</si>
  <si>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</si>
  <si>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</si>
  <si>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</si>
  <si>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</si>
  <si>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</si>
  <si>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</si>
  <si>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</si>
  <si>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</si>
  <si>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</si>
  <si>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</si>
  <si>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</si>
  <si>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</si>
  <si>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</si>
  <si>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</si>
  <si>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</si>
  <si>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</si>
  <si>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</si>
  <si>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</si>
  <si>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</si>
  <si>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</si>
  <si>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</si>
  <si>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</si>
  <si>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</si>
  <si>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</si>
  <si>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</si>
  <si>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</si>
  <si>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</si>
  <si>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</si>
  <si>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</si>
  <si>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</si>
  <si>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</si>
  <si>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</si>
  <si>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</si>
  <si>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</si>
  <si>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</si>
  <si>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</si>
  <si>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</si>
  <si>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</si>
  <si>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</si>
  <si>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</si>
  <si>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</si>
  <si>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</si>
  <si>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</si>
  <si>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</si>
  <si>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</si>
  <si>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</si>
  <si>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</si>
  <si>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</si>
  <si>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</si>
  <si>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</si>
  <si>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</si>
  <si>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</si>
  <si>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</si>
  <si>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</si>
  <si>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</si>
  <si>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</si>
  <si>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</si>
  <si>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</si>
  <si>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</si>
  <si>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</si>
  <si>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</si>
  <si>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</si>
  <si>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</si>
  <si>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</si>
  <si>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</si>
  <si>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</si>
  <si>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</si>
  <si>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</si>
  <si>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</si>
  <si>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</si>
  <si>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</si>
  <si>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</si>
  <si>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</si>
  <si>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</si>
  <si>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</si>
  <si>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</si>
  <si>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</si>
  <si>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</si>
  <si>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</si>
  <si>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</si>
  <si>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</si>
  <si>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</si>
  <si>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</si>
  <si>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</si>
  <si>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</si>
  <si>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</si>
  <si>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</si>
  <si>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</si>
  <si>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</si>
  <si>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</si>
  <si>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</si>
  <si>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</si>
  <si>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</si>
  <si>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</si>
  <si>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</si>
  <si>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</si>
  <si>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</si>
  <si>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</si>
  <si>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</si>
  <si>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</si>
  <si>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</si>
  <si>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</si>
  <si>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</si>
  <si>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</si>
  <si>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</si>
  <si>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</si>
  <si>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</si>
  <si>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</si>
  <si>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</si>
  <si>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</si>
  <si>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</si>
  <si>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</si>
  <si>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</si>
  <si>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</si>
  <si>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</si>
  <si>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</si>
  <si>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</si>
  <si>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</si>
  <si>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</si>
  <si>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</si>
  <si>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</si>
  <si>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</si>
  <si>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</si>
  <si>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</si>
  <si>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</si>
  <si>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</si>
  <si>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</si>
  <si>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</si>
  <si>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</si>
  <si>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</si>
  <si>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</si>
  <si>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</si>
  <si>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</si>
  <si>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</si>
  <si>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</si>
  <si>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</si>
  <si>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</si>
  <si>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</si>
  <si>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</si>
  <si>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</si>
  <si>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</si>
  <si>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</si>
  <si>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</si>
  <si>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</si>
  <si>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</si>
  <si>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</si>
  <si>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</si>
  <si>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</si>
  <si>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</si>
  <si>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</si>
  <si>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</si>
  <si>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</si>
  <si>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</si>
  <si>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</si>
  <si>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</si>
  <si>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</si>
  <si>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</si>
  <si>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</si>
  <si>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</si>
  <si>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</si>
  <si>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</si>
  <si>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</si>
  <si>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</si>
  <si>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</si>
  <si>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</si>
  <si>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</si>
  <si>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</si>
  <si>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</si>
  <si>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</si>
  <si>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</si>
  <si>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</si>
  <si>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</si>
  <si>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</si>
  <si>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</si>
  <si>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</si>
  <si>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</si>
  <si>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</si>
  <si>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</si>
  <si>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</si>
  <si>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</si>
  <si>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</si>
  <si>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</si>
  <si>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</si>
  <si>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</si>
  <si>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</si>
  <si>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</si>
  <si>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</si>
  <si>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</si>
  <si>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</si>
  <si>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</si>
  <si>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</si>
  <si>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</si>
  <si>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</si>
  <si>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</si>
  <si>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</si>
  <si>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</si>
  <si>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</si>
  <si>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</si>
  <si>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</si>
  <si>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</si>
  <si>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</si>
  <si>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</si>
  <si>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</si>
  <si>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</si>
  <si>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</si>
  <si>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</si>
  <si>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</si>
  <si>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</si>
  <si>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</si>
  <si>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</si>
  <si>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</si>
  <si>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</si>
  <si>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</si>
  <si>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</si>
  <si>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</si>
  <si>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</si>
  <si>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</si>
  <si>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</si>
  <si>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</si>
  <si>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</si>
  <si>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</si>
  <si>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</si>
  <si>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</si>
  <si>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</si>
  <si>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</si>
  <si>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</si>
  <si>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</si>
  <si>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</si>
  <si>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</si>
  <si>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</si>
  <si>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</si>
  <si>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</si>
  <si>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</si>
  <si>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</si>
  <si>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</si>
  <si>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</si>
  <si>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</si>
  <si>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</si>
  <si>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</si>
  <si>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</si>
  <si>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</si>
  <si>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</si>
  <si>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</si>
  <si>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</si>
  <si>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</si>
  <si>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</si>
  <si>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</si>
  <si>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</si>
  <si>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</si>
  <si>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</si>
  <si>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</si>
  <si>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</si>
  <si>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</si>
  <si>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</si>
  <si>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</si>
  <si>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</si>
  <si>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</si>
  <si>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</si>
  <si>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</si>
  <si>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</si>
  <si>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</si>
  <si>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</si>
  <si>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</si>
  <si>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</si>
  <si>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</si>
  <si>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</si>
  <si>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</si>
  <si>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</si>
  <si>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</si>
  <si>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</si>
  <si>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</si>
  <si>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</si>
  <si>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</si>
  <si>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</si>
  <si>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</si>
  <si>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</si>
  <si>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</si>
  <si>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</si>
  <si>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</si>
  <si>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</si>
  <si>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</si>
  <si>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</si>
  <si>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</si>
  <si>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</si>
  <si>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</si>
  <si>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</si>
  <si>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</si>
  <si>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</si>
  <si>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</si>
  <si>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</si>
  <si>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</si>
  <si>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</si>
  <si>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</si>
  <si>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</si>
  <si>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</si>
  <si>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</si>
  <si>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</si>
  <si>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</si>
  <si>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</si>
  <si>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</si>
  <si>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</si>
  <si>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</si>
  <si>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</si>
  <si>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</si>
  <si>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</si>
  <si>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</si>
  <si>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</si>
  <si>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</si>
  <si>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</si>
  <si>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</si>
  <si>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</si>
  <si>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</si>
  <si>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</si>
  <si>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</si>
  <si>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</si>
  <si>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</si>
  <si>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</si>
  <si>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</si>
  <si>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</si>
  <si>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</si>
  <si>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</si>
  <si>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</si>
  <si>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</si>
  <si>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</si>
  <si>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</si>
  <si>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</si>
  <si>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</si>
  <si>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</si>
  <si>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</si>
  <si>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</si>
  <si>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</si>
  <si>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</si>
  <si>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</si>
  <si>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</si>
  <si>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</si>
  <si>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</si>
  <si>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</si>
  <si>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</si>
  <si>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</si>
  <si>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</si>
  <si>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</si>
  <si>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</si>
  <si>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</si>
  <si>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</si>
  <si>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</si>
  <si>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</si>
  <si>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</si>
  <si>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</si>
  <si>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</si>
  <si>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</si>
  <si>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</si>
  <si>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</si>
  <si>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</si>
  <si>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</si>
  <si>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</si>
  <si>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</si>
  <si>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</si>
  <si>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</si>
  <si>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</si>
  <si>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</si>
  <si>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</si>
  <si>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</si>
  <si>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</si>
  <si>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</si>
  <si>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</si>
  <si>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</si>
  <si>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</si>
  <si>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</si>
  <si>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</si>
  <si>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</si>
  <si>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</si>
  <si>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</si>
  <si>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</si>
  <si>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</si>
  <si>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</si>
  <si>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</si>
  <si>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</si>
  <si>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</si>
  <si>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</si>
  <si>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</si>
  <si>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</si>
  <si>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</si>
  <si>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</si>
  <si>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</si>
  <si>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</si>
  <si>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</si>
  <si>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</si>
  <si>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</si>
  <si>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</si>
  <si>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</si>
  <si>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</si>
  <si>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</si>
  <si>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</si>
  <si>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</si>
  <si>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</si>
  <si>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</si>
  <si>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</si>
  <si>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</si>
  <si>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</si>
  <si>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</si>
  <si>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</si>
  <si>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</si>
  <si>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</si>
  <si>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</si>
  <si>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</si>
  <si>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</si>
  <si>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</si>
  <si>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</si>
  <si>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</si>
  <si>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</si>
  <si>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</si>
  <si>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</si>
  <si>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</si>
  <si>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</si>
  <si>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</si>
  <si>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</si>
  <si>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</si>
  <si>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</si>
  <si>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</si>
  <si>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</si>
  <si>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</si>
  <si>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</si>
  <si>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</si>
  <si>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</si>
  <si>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</si>
  <si>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</si>
  <si>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</si>
  <si>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</si>
  <si>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</si>
  <si>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</si>
  <si>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</si>
  <si>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</si>
  <si>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</si>
  <si>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</si>
  <si>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</si>
  <si>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</si>
  <si>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</si>
  <si>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</si>
  <si>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</si>
  <si>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</si>
  <si>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</si>
  <si>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</si>
  <si>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</si>
  <si>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</si>
  <si>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</si>
  <si>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</si>
  <si>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</si>
  <si>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</si>
  <si>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</si>
  <si>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</si>
  <si>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</si>
  <si>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</si>
  <si>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</si>
  <si>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</si>
  <si>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</si>
  <si>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</si>
  <si>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</si>
  <si>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</si>
  <si>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</si>
  <si>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</si>
  <si>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</si>
  <si>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</si>
  <si>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</si>
  <si>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</si>
  <si>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</si>
  <si>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</si>
  <si>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</si>
  <si>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</si>
  <si>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</si>
  <si>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</si>
  <si>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</si>
  <si>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</si>
  <si>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</si>
  <si>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</si>
  <si>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</si>
  <si>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</si>
  <si>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</si>
  <si>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</si>
  <si>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</si>
  <si>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</si>
  <si>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</si>
  <si>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</si>
  <si>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</si>
  <si>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</si>
  <si>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</si>
  <si>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</si>
  <si>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</si>
  <si>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</si>
  <si>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</si>
  <si>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</si>
  <si>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</si>
  <si>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</si>
  <si>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</si>
  <si>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</si>
  <si>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</si>
  <si>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</si>
  <si>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</si>
  <si>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</si>
  <si>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</si>
  <si>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</si>
  <si>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</si>
  <si>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</si>
  <si>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</si>
  <si>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</si>
  <si>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</si>
  <si>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</si>
  <si>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</si>
  <si>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</si>
  <si>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</si>
  <si>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</si>
  <si>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</si>
  <si>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</si>
  <si>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</si>
  <si>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</si>
  <si>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</si>
  <si>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</si>
  <si>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</si>
  <si>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</si>
  <si>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</si>
  <si>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</si>
  <si>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</si>
  <si>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</si>
  <si>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</si>
  <si>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</si>
  <si>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</si>
  <si>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</si>
  <si>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</si>
  <si>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</si>
  <si>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</si>
  <si>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</si>
  <si>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</si>
  <si>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</si>
  <si>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</si>
  <si>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</si>
  <si>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</si>
  <si>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</si>
  <si>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</si>
  <si>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</si>
  <si>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</si>
  <si>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</si>
  <si>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</si>
  <si>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</si>
  <si>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</si>
  <si>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</si>
  <si>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</si>
  <si>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</si>
  <si>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</si>
  <si>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</si>
  <si>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</si>
  <si>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</si>
  <si>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</si>
  <si>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</si>
  <si>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</si>
  <si>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</si>
  <si>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</si>
  <si>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</si>
  <si>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</si>
  <si>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</si>
  <si>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</si>
  <si>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</si>
  <si>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</si>
  <si>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</si>
  <si>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</si>
  <si>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</si>
  <si>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</si>
  <si>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</si>
  <si>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</si>
  <si>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</si>
  <si>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</si>
  <si>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</si>
  <si>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</si>
  <si>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</si>
  <si>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</si>
  <si>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</si>
  <si>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</si>
  <si>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</si>
  <si>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</si>
  <si>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</si>
  <si>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</si>
  <si>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</si>
  <si>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</si>
  <si>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</si>
  <si>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</si>
  <si>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</si>
  <si>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</si>
  <si>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</si>
  <si>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</si>
  <si>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</si>
  <si>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</si>
  <si>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</si>
  <si>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</si>
  <si>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</si>
  <si>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</si>
  <si>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</si>
  <si>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</si>
  <si>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</si>
  <si>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</si>
  <si>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</si>
  <si>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</si>
  <si>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</si>
  <si>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</si>
  <si>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</si>
  <si>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</si>
  <si>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</si>
  <si>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</si>
  <si>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</si>
  <si>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</si>
  <si>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</si>
  <si>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</si>
  <si>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</si>
  <si>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</si>
  <si>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</si>
  <si>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</si>
  <si>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</si>
  <si>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</si>
  <si>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</si>
  <si>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</si>
  <si>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</si>
  <si>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</si>
  <si>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</si>
  <si>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</si>
  <si>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</si>
  <si>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</si>
  <si>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</si>
  <si>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</si>
  <si>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</si>
  <si>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</si>
  <si>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</si>
  <si>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</si>
  <si>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</si>
  <si>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</si>
  <si>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</si>
  <si>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</si>
  <si>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</si>
  <si>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</si>
  <si>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</si>
  <si>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</si>
  <si>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</si>
  <si>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</si>
  <si>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</si>
  <si>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</si>
  <si>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</si>
  <si>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</si>
  <si>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</si>
  <si>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</si>
  <si>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</si>
  <si>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</si>
  <si>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</si>
  <si>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</si>
  <si>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</si>
  <si>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</si>
  <si>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</si>
  <si>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</si>
  <si>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</si>
  <si>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</si>
  <si>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</si>
  <si>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</si>
  <si>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</si>
  <si>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</si>
  <si>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</si>
  <si>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</si>
  <si>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</si>
  <si>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</si>
  <si>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</si>
  <si>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</si>
  <si>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</si>
  <si>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</si>
  <si>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</si>
  <si>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</si>
  <si>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</si>
  <si>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</si>
  <si>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</si>
  <si>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</si>
  <si>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</si>
  <si>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</si>
  <si>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</si>
  <si>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</si>
  <si>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</si>
  <si>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</si>
  <si>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</si>
  <si>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</si>
  <si>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</si>
  <si>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</si>
  <si>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</si>
  <si>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</si>
  <si>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</si>
  <si>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</si>
  <si>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</si>
  <si>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</si>
  <si>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</si>
  <si>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</si>
  <si>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</si>
  <si>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</si>
  <si>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</si>
  <si>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</si>
  <si>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</si>
  <si>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</si>
  <si>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</si>
  <si>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</si>
  <si>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</si>
  <si>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</si>
  <si>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</si>
  <si>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</si>
  <si>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</si>
  <si>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</si>
  <si>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</si>
  <si>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</si>
  <si>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</si>
  <si>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</si>
  <si>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</si>
  <si>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</si>
  <si>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</si>
  <si>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</si>
  <si>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</si>
  <si>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</si>
  <si>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</si>
  <si>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</si>
  <si>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</si>
  <si>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</si>
  <si>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</si>
  <si>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</si>
  <si>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</si>
  <si>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</si>
  <si>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</si>
  <si>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</si>
  <si>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</si>
  <si>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</si>
  <si>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</si>
  <si>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</si>
  <si>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</si>
  <si>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</si>
  <si>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</si>
  <si>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</si>
  <si>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</si>
  <si>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</si>
  <si>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</si>
  <si>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</si>
  <si>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</si>
  <si>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</si>
  <si>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</si>
  <si>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</si>
  <si>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</si>
  <si>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</si>
  <si>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</si>
  <si>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</si>
  <si>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</si>
  <si>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</si>
  <si>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</si>
  <si>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</si>
  <si>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</si>
  <si>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</si>
  <si>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</si>
  <si>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</si>
  <si>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</si>
  <si>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</si>
  <si>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</si>
  <si>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</si>
  <si>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</si>
  <si>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</si>
  <si>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</si>
  <si>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</si>
  <si>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</si>
  <si>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</si>
  <si>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</si>
  <si>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</si>
  <si>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</si>
  <si>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</si>
  <si>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</si>
  <si>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</si>
  <si>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</si>
  <si>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</si>
  <si>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</si>
  <si>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</si>
  <si>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</si>
  <si>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</si>
  <si>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</si>
  <si>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</si>
  <si>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</si>
  <si>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</si>
  <si>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</si>
  <si>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</si>
  <si>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</si>
  <si>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</si>
  <si>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</si>
  <si>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</si>
  <si>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</si>
  <si>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</si>
  <si>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</si>
  <si>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</si>
  <si>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</si>
  <si>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</si>
  <si>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</si>
  <si>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</si>
  <si>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</si>
  <si>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</si>
  <si>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</si>
  <si>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</si>
  <si>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</si>
  <si>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</si>
  <si>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</si>
  <si>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</si>
  <si>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</si>
  <si>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</si>
  <si>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</si>
  <si>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</si>
  <si>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</si>
  <si>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</si>
  <si>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</si>
  <si>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</si>
  <si>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</si>
  <si>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</si>
  <si>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</si>
  <si>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</si>
  <si>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</si>
  <si>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</si>
  <si>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</si>
  <si>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</si>
  <si>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</si>
  <si>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</si>
  <si>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</si>
  <si>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</si>
  <si>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</si>
  <si>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</si>
  <si>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</si>
  <si>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</si>
  <si>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</si>
  <si>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</si>
  <si>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</si>
  <si>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</si>
  <si>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</si>
  <si>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</si>
  <si>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</si>
  <si>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</si>
  <si>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</si>
  <si>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</si>
  <si>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</si>
  <si>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</si>
  <si>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</si>
  <si>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</si>
  <si>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</si>
  <si>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</si>
  <si>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</si>
  <si>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</si>
  <si>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</si>
  <si>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</si>
  <si>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</si>
  <si>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</si>
  <si>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</si>
  <si>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</si>
  <si>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</si>
  <si>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</si>
  <si>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</si>
  <si>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</si>
  <si>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</si>
  <si>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</si>
  <si>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</si>
  <si>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</si>
  <si>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</si>
  <si>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</si>
  <si>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</si>
  <si>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</si>
  <si>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</si>
  <si>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</si>
  <si>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</si>
  <si>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</si>
  <si>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</si>
  <si>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</si>
  <si>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</si>
  <si>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</si>
  <si>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</si>
  <si>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</si>
  <si>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</si>
  <si>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</si>
  <si>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</si>
  <si>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</si>
  <si>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</si>
  <si>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</si>
  <si>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</si>
  <si>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</si>
  <si>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</si>
  <si>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</si>
  <si>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</si>
  <si>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</si>
  <si>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</si>
  <si>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</si>
  <si>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</si>
  <si>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</si>
  <si>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</si>
  <si>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</si>
  <si>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</si>
  <si>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</si>
  <si>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</si>
  <si>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</si>
  <si>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</si>
  <si>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</si>
  <si>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</si>
  <si>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</si>
  <si>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</si>
  <si>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</si>
  <si>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</si>
  <si>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</si>
  <si>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</si>
  <si>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</si>
  <si>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</si>
  <si>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</si>
  <si>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</si>
  <si>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</si>
  <si>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</si>
  <si>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</si>
  <si>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</si>
  <si>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</si>
  <si>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</si>
  <si>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</si>
  <si>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</si>
  <si>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</si>
  <si>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</si>
  <si>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</si>
  <si>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</si>
  <si>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</si>
  <si>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</si>
  <si>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</si>
  <si>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</si>
  <si>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</si>
  <si>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</si>
  <si>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</si>
  <si>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</si>
  <si>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</si>
  <si>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</si>
  <si>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</si>
  <si>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</si>
  <si>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</si>
  <si>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</si>
  <si>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</si>
  <si>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</si>
  <si>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</si>
  <si>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</si>
  <si>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</si>
  <si>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</si>
  <si>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</si>
  <si>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</si>
  <si>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</si>
  <si>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</si>
  <si>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</si>
  <si>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</si>
  <si>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</si>
  <si>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</si>
  <si>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</si>
  <si>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</si>
  <si>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</si>
  <si>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</si>
  <si>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</si>
  <si>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</si>
  <si>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</si>
  <si>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</si>
  <si>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</si>
  <si>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</si>
  <si>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</si>
  <si>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</si>
  <si>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</si>
  <si>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</si>
  <si>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</si>
  <si>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</si>
  <si>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</si>
  <si>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</si>
  <si>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</si>
  <si>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</si>
  <si>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</si>
  <si>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</si>
  <si>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</si>
  <si>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</si>
  <si>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</si>
  <si>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</si>
  <si>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</si>
  <si>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</si>
  <si>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</si>
  <si>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</si>
  <si>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</si>
  <si>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</si>
  <si>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</si>
  <si>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</si>
  <si>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</si>
  <si>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</si>
  <si>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</si>
  <si>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</si>
  <si>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</si>
  <si>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</si>
  <si>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</si>
  <si>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</si>
  <si>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</si>
  <si>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</si>
  <si>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</si>
  <si>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</si>
  <si>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</si>
  <si>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</si>
  <si>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</si>
  <si>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</si>
  <si>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</si>
  <si>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</si>
  <si>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</si>
  <si>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</si>
  <si>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</si>
  <si>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</si>
  <si>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</si>
  <si>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</si>
  <si>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</si>
  <si>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</si>
  <si>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</si>
  <si>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</si>
  <si>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</si>
  <si>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</si>
  <si>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</si>
  <si>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</si>
  <si>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</si>
  <si>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</si>
  <si>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</si>
  <si>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</si>
  <si>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</si>
  <si>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</si>
  <si>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</si>
  <si>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</si>
  <si>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</si>
  <si>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</si>
  <si>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</si>
  <si>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</si>
  <si>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</si>
  <si>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</si>
  <si>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</si>
  <si>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</si>
  <si>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</si>
  <si>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</si>
  <si>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</si>
  <si>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</si>
  <si>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</si>
  <si>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</si>
  <si>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</si>
  <si>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</si>
  <si>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</si>
  <si>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</si>
  <si>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</si>
  <si>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</si>
  <si>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</si>
  <si>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</si>
  <si>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</si>
  <si>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</si>
  <si>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</si>
  <si>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</si>
  <si>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</si>
  <si>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</si>
  <si>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</si>
  <si>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</si>
  <si>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</si>
  <si>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</si>
  <si>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</si>
  <si>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</si>
  <si>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</si>
  <si>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</si>
  <si>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</si>
  <si>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</si>
  <si>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</si>
  <si>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</si>
  <si>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</si>
  <si>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</si>
  <si>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</si>
  <si>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</si>
  <si>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</si>
  <si>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</si>
  <si>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</si>
  <si>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</si>
  <si>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</si>
  <si>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</si>
  <si>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</si>
  <si>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</si>
  <si>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</si>
  <si>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</si>
  <si>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</si>
  <si>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</si>
  <si>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</si>
  <si>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</si>
  <si>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</si>
  <si>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</si>
  <si>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</si>
  <si>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</si>
  <si>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</si>
  <si>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</si>
  <si>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</si>
  <si>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</si>
  <si>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</si>
  <si>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</si>
  <si>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</si>
  <si>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</si>
  <si>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</si>
  <si>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</si>
  <si>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</si>
  <si>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</si>
  <si>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</si>
  <si>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</si>
  <si>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</si>
  <si>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</si>
  <si>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</si>
  <si>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</si>
  <si>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</si>
  <si>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</si>
  <si>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</si>
  <si>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</si>
  <si>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</si>
  <si>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</si>
  <si>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</si>
  <si>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</si>
  <si>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</si>
  <si>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</si>
  <si>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</si>
  <si>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</si>
  <si>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</si>
  <si>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</si>
  <si>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</si>
  <si>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</si>
  <si>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</si>
  <si>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</si>
  <si>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</si>
  <si>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</si>
  <si>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</si>
  <si>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</si>
  <si>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</si>
  <si>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</si>
  <si>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</si>
  <si>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</si>
  <si>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</si>
  <si>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</si>
  <si>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</si>
  <si>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</si>
  <si>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</si>
  <si>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</si>
  <si>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</si>
  <si>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</si>
  <si>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</si>
  <si>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</si>
  <si>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</si>
  <si>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</si>
  <si>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</si>
  <si>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</si>
  <si>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</si>
  <si>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</si>
  <si>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</si>
  <si>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</si>
  <si>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</si>
  <si>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</si>
  <si>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</si>
  <si>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</si>
  <si>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</si>
  <si>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</si>
  <si>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</si>
  <si>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</si>
  <si>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</si>
  <si>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</si>
  <si>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</si>
  <si>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</si>
  <si>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</si>
  <si>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</si>
  <si>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</si>
  <si>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</si>
  <si>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</si>
  <si>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</si>
  <si>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</si>
  <si>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</si>
  <si>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</si>
  <si>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</si>
  <si>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</si>
  <si>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</si>
  <si>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</si>
  <si>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</si>
  <si>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</si>
  <si>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</si>
  <si>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</si>
  <si>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</si>
  <si>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</si>
  <si>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</si>
  <si>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</si>
  <si>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</si>
  <si>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</si>
  <si>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</si>
  <si>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</si>
  <si>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</si>
  <si>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</si>
  <si>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</si>
  <si>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</si>
  <si>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</si>
  <si>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</si>
  <si>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</si>
  <si>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</si>
  <si>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</si>
  <si>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</si>
  <si>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</si>
  <si>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</si>
  <si>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</si>
  <si>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</si>
  <si>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</si>
  <si>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</si>
  <si>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</si>
  <si>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</si>
  <si>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</si>
  <si>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</si>
  <si>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</si>
  <si>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</si>
  <si>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</si>
  <si>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</si>
  <si>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</si>
  <si>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</si>
  <si>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</si>
  <si>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</si>
  <si>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</si>
  <si>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</si>
  <si>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</si>
  <si>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</si>
  <si>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</si>
  <si>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</si>
  <si>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</si>
  <si>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</si>
  <si>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</si>
  <si>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</si>
  <si>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</si>
  <si>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</si>
  <si>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</si>
  <si>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</si>
  <si>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</si>
  <si>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</si>
  <si>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</si>
  <si>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</si>
  <si>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</si>
  <si>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</si>
  <si>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</si>
  <si>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</si>
  <si>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</si>
  <si>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</si>
  <si>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</si>
  <si>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</si>
  <si>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</si>
  <si>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</si>
  <si>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</si>
  <si>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</si>
  <si>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</si>
  <si>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</si>
  <si>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</si>
  <si>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</si>
  <si>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</si>
  <si>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</si>
  <si>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</si>
  <si>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</si>
  <si>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</si>
  <si>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</si>
  <si>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</si>
  <si>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</si>
  <si>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</si>
  <si>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</si>
  <si>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</si>
  <si>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</si>
  <si>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</si>
  <si>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</si>
  <si>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</si>
  <si>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</si>
  <si>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</si>
  <si>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</si>
  <si>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</si>
  <si>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</si>
  <si>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</si>
  <si>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</si>
  <si>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</si>
  <si>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</si>
  <si>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</si>
  <si>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</si>
  <si>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</si>
  <si>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</si>
  <si>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</si>
  <si>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</si>
  <si>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</si>
  <si>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</si>
  <si>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</si>
  <si>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</si>
  <si>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</si>
  <si>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</si>
  <si>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</si>
  <si>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</si>
  <si>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</si>
  <si>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</si>
  <si>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</si>
  <si>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</si>
  <si>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</si>
  <si>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</si>
  <si>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</si>
  <si>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</si>
  <si>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</si>
  <si>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</si>
  <si>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</si>
  <si>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</si>
  <si>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</si>
  <si>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</si>
  <si>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</si>
  <si>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</si>
  <si>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</si>
  <si>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</si>
  <si>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</si>
  <si>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</si>
  <si>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</si>
  <si>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</si>
  <si>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</si>
  <si>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</si>
  <si>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</si>
  <si>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</si>
  <si>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</si>
  <si>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</si>
  <si>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</si>
  <si>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</si>
  <si>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</si>
  <si>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</si>
  <si>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</si>
  <si>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</si>
  <si>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</si>
  <si>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</si>
  <si>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</si>
  <si>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</si>
  <si>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</si>
  <si>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</si>
  <si>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</si>
  <si>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</si>
  <si>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</si>
  <si>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</si>
  <si>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</si>
  <si>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</si>
  <si>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</si>
  <si>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</si>
  <si>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</si>
  <si>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</si>
  <si>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</si>
  <si>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</si>
  <si>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</si>
  <si>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</si>
  <si>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</si>
  <si>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</si>
  <si>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</si>
  <si>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</si>
  <si>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</si>
  <si>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</si>
  <si>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</si>
  <si>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</si>
  <si>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</si>
  <si>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</si>
  <si>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</si>
  <si>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</si>
  <si>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</si>
  <si>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</si>
  <si>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</si>
  <si>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</si>
  <si>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</si>
  <si>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</si>
  <si>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</si>
  <si>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</si>
  <si>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</si>
  <si>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</si>
  <si>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</si>
  <si>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</si>
  <si>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</si>
  <si>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</si>
  <si>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</si>
  <si>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</si>
  <si>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</si>
  <si>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</si>
  <si>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</si>
  <si>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</si>
  <si>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</si>
  <si>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</si>
  <si>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</si>
  <si>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</si>
  <si>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</si>
  <si>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</si>
  <si>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</si>
  <si>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</si>
  <si>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</si>
  <si>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</si>
  <si>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</si>
  <si>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</si>
  <si>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</si>
  <si>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</si>
  <si>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</si>
  <si>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</si>
  <si>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</si>
  <si>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</si>
  <si>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</si>
  <si>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</si>
  <si>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</si>
  <si>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</si>
  <si>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</si>
  <si>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</si>
  <si>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</si>
  <si>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</si>
  <si>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</si>
  <si>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</si>
  <si>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</si>
  <si>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</si>
  <si>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</si>
  <si>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</si>
  <si>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</si>
  <si>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</si>
  <si>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</si>
  <si>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</si>
  <si>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</si>
  <si>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</si>
  <si>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</si>
  <si>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</si>
  <si>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</si>
  <si>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</si>
  <si>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</si>
  <si>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</si>
  <si>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</si>
  <si>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</si>
  <si>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</si>
  <si>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</si>
  <si>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</si>
  <si>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</si>
  <si>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</si>
  <si>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</si>
  <si>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</si>
  <si>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</si>
  <si>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</si>
  <si>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</si>
  <si>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</si>
  <si>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</si>
  <si>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</si>
  <si>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</si>
  <si>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</si>
  <si>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</si>
  <si>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</si>
  <si>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</si>
  <si>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</si>
  <si>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</si>
  <si>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</si>
  <si>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</si>
  <si>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</si>
  <si>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</si>
  <si>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</si>
  <si>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</si>
  <si>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</si>
  <si>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</si>
  <si>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</si>
  <si>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</si>
  <si>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</si>
  <si>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</si>
  <si>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</si>
  <si>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</si>
  <si>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</si>
  <si>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</si>
  <si>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</si>
  <si>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</si>
  <si>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</si>
  <si>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</si>
  <si>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</si>
  <si>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</si>
  <si>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</si>
  <si>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</si>
  <si>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</si>
  <si>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</si>
  <si>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</si>
  <si>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</si>
  <si>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</si>
  <si>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</si>
  <si>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</si>
  <si>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</si>
  <si>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</si>
  <si>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</si>
  <si>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</si>
  <si>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</si>
  <si>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</si>
  <si>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</si>
  <si>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</si>
  <si>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</si>
  <si>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</si>
  <si>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</si>
  <si>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</si>
  <si>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</si>
  <si>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</si>
  <si>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</si>
  <si>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</si>
  <si>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</si>
  <si>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</si>
  <si>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</si>
  <si>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</si>
  <si>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</si>
  <si>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</si>
  <si>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</si>
  <si>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</si>
  <si>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</si>
  <si>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</si>
  <si>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</si>
  <si>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</si>
  <si>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</si>
  <si>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</si>
  <si>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</si>
  <si>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</si>
  <si>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</si>
  <si>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</si>
  <si>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</si>
  <si>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</si>
  <si>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</si>
  <si>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</si>
  <si>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</si>
  <si>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</si>
  <si>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</si>
  <si>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</si>
  <si>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</si>
  <si>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</si>
  <si>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</si>
  <si>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</si>
  <si>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</si>
  <si>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</si>
  <si>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</si>
  <si>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</si>
  <si>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</si>
  <si>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</si>
  <si>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</si>
  <si>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</si>
  <si>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</si>
  <si>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</si>
  <si>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</si>
  <si>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</si>
  <si>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</si>
  <si>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</si>
  <si>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</si>
  <si>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</si>
  <si>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</si>
  <si>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</si>
  <si>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</si>
  <si>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</si>
  <si>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</si>
  <si>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</si>
  <si>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</si>
  <si>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</si>
  <si>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</si>
  <si>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</si>
  <si>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</si>
  <si>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</si>
  <si>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</si>
  <si>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</si>
  <si>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</si>
  <si>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</si>
  <si>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</si>
  <si>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</si>
  <si>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</si>
  <si>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</si>
  <si>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</si>
  <si>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</si>
  <si>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</si>
  <si>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</si>
  <si>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</si>
  <si>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</si>
  <si>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</si>
  <si>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</si>
  <si>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</si>
  <si>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</si>
  <si>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</si>
  <si>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</si>
  <si>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</si>
  <si>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</si>
  <si>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</si>
  <si>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</si>
  <si>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</si>
  <si>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</si>
  <si>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</si>
  <si>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</si>
  <si>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</si>
  <si>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</si>
  <si>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</si>
  <si>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</si>
  <si>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</si>
  <si>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</si>
  <si>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</si>
  <si>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</si>
  <si>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</si>
  <si>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</si>
  <si>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</si>
  <si>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</si>
  <si>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</si>
  <si>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</si>
  <si>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</si>
  <si>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</si>
  <si>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</si>
  <si>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</si>
  <si>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</si>
  <si>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</si>
  <si>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</si>
  <si>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</si>
  <si>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</si>
  <si>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</si>
  <si>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</si>
  <si>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</si>
  <si>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</si>
  <si>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</si>
  <si>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</si>
  <si>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</si>
  <si>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</si>
  <si>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</si>
  <si>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</si>
  <si>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</si>
  <si>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</si>
  <si>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</si>
  <si>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</si>
  <si>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</si>
  <si>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</si>
  <si>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</si>
  <si>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</si>
  <si>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</si>
  <si>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</si>
  <si>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</si>
  <si>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</si>
  <si>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</si>
  <si>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</si>
  <si>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</si>
  <si>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</si>
  <si>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</si>
  <si>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</si>
  <si>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</si>
  <si>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</si>
  <si>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</si>
  <si>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</si>
  <si>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</si>
  <si>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</si>
  <si>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</si>
  <si>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</si>
  <si>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</si>
  <si>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</si>
  <si>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</si>
  <si>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</si>
  <si>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</si>
  <si>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</si>
  <si>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</si>
  <si>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</si>
  <si>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</si>
  <si>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</si>
  <si>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</si>
  <si>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</si>
  <si>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</si>
  <si>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</si>
  <si>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</si>
  <si>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</si>
  <si>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</si>
  <si>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</si>
  <si>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</si>
  <si>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</si>
  <si>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</si>
  <si>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</si>
  <si>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</si>
  <si>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</si>
  <si>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</si>
  <si>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</si>
  <si>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</si>
  <si>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</si>
  <si>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</si>
  <si>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</si>
  <si>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</si>
  <si>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</si>
  <si>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</si>
  <si>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</si>
  <si>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</si>
  <si>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</si>
  <si>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</si>
  <si>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</si>
  <si>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</si>
  <si>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</si>
  <si>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</si>
  <si>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</si>
  <si>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</si>
  <si>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</si>
  <si>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</si>
  <si>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</si>
  <si>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</si>
  <si>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</si>
  <si>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</si>
  <si>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</si>
  <si>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</si>
  <si>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</si>
  <si>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</si>
  <si>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</si>
  <si>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</si>
  <si>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</si>
  <si>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</si>
  <si>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</si>
  <si>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</si>
  <si>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</si>
  <si>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</si>
  <si>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</si>
  <si>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</si>
  <si>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</si>
  <si>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</si>
  <si>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</si>
  <si>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</si>
  <si>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</si>
  <si>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</si>
  <si>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</si>
  <si>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</si>
  <si>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</si>
  <si>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</si>
  <si>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</si>
  <si>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</si>
  <si>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</si>
  <si>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</si>
  <si>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</si>
  <si>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</si>
  <si>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</si>
  <si>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</si>
  <si>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</si>
  <si>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</si>
  <si>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</si>
  <si>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</si>
  <si>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</si>
  <si>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</si>
  <si>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</si>
  <si>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</si>
  <si>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</si>
  <si>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</si>
  <si>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</si>
  <si>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</si>
  <si>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</si>
  <si>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</si>
  <si>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</si>
  <si>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</si>
  <si>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</si>
  <si>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</si>
  <si>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</si>
  <si>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</si>
  <si>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</si>
  <si>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</si>
  <si>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</si>
  <si>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</si>
  <si>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</si>
  <si>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</si>
  <si>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</si>
  <si>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</si>
  <si>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</si>
  <si>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</si>
  <si>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</si>
  <si>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</si>
  <si>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</si>
  <si>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</si>
  <si>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</si>
  <si>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</si>
  <si>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</si>
  <si>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</si>
  <si>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</si>
  <si>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</si>
  <si>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</si>
  <si>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</si>
  <si>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</si>
  <si>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</si>
  <si>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</si>
  <si>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</si>
  <si>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</si>
  <si>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</si>
  <si>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</si>
  <si>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</si>
  <si>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</si>
  <si>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</si>
  <si>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</si>
  <si>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</si>
  <si>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</si>
  <si>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</si>
  <si>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</si>
  <si>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</si>
  <si>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</si>
  <si>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</si>
  <si>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</si>
  <si>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</si>
  <si>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</si>
  <si>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</si>
  <si>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</si>
  <si>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</si>
  <si>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</si>
  <si>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</si>
  <si>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</si>
  <si>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</si>
  <si>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</si>
  <si>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</si>
  <si>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</si>
  <si>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</si>
  <si>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</si>
  <si>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</si>
  <si>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</si>
  <si>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</si>
  <si>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</si>
  <si>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</si>
  <si>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</si>
  <si>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</si>
  <si>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</si>
  <si>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</si>
  <si>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</si>
  <si>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</si>
  <si>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</si>
  <si>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</si>
  <si>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</si>
  <si>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</si>
  <si>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</si>
  <si>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</si>
  <si>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</si>
  <si>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</si>
  <si>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</si>
  <si>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</si>
  <si>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</si>
  <si>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</si>
  <si>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</si>
  <si>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</si>
  <si>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</si>
  <si>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</si>
  <si>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</si>
  <si>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</si>
  <si>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</si>
  <si>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</si>
  <si>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</si>
  <si>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</si>
  <si>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</si>
  <si>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</si>
  <si>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</si>
  <si>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</si>
  <si>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</si>
  <si>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</si>
  <si>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</si>
  <si>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</si>
  <si>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</si>
  <si>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</si>
  <si>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</si>
  <si>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</si>
  <si>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</si>
  <si>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</si>
  <si>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</si>
  <si>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</si>
  <si>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</si>
  <si>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</si>
  <si>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</si>
  <si>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</si>
  <si>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</si>
  <si>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</si>
  <si>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</si>
  <si>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</si>
  <si>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</si>
  <si>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</si>
  <si>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</si>
  <si>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</si>
  <si>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</si>
  <si>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</si>
  <si>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</si>
  <si>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</si>
  <si>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</si>
  <si>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</si>
  <si>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</si>
  <si>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</si>
  <si>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</si>
  <si>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</si>
  <si>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</si>
  <si>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</si>
  <si>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</si>
  <si>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</si>
  <si>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</si>
  <si>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</si>
  <si>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</si>
  <si>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</si>
  <si>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</si>
  <si>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</si>
  <si>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</si>
  <si>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</si>
  <si>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</si>
  <si>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</si>
  <si>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</si>
  <si>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</si>
  <si>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</si>
  <si>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</si>
  <si>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</si>
  <si>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</si>
  <si>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</si>
  <si>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</si>
  <si>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</si>
  <si>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</si>
  <si>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</si>
  <si>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</si>
  <si>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</si>
  <si>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</si>
  <si>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</si>
  <si>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</si>
  <si>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</si>
  <si>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</si>
  <si>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</si>
  <si>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</si>
  <si>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</si>
  <si>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</si>
  <si>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</si>
  <si>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</si>
  <si>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</si>
  <si>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</si>
  <si>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</si>
  <si>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</si>
  <si>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</si>
  <si>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</si>
  <si>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</si>
  <si>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</si>
  <si>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</si>
  <si>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</si>
  <si>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</si>
  <si>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</si>
  <si>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</si>
  <si>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</si>
  <si>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</si>
  <si>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</si>
  <si>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</si>
  <si>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</si>
  <si>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</si>
  <si>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</si>
  <si>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</si>
  <si>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</si>
  <si>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</si>
  <si>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</si>
  <si>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</si>
  <si>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</si>
  <si>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</si>
  <si>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</si>
  <si>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</si>
  <si>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</si>
  <si>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</si>
  <si>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</si>
  <si>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</si>
  <si>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</si>
  <si>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</si>
  <si>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</si>
  <si>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</si>
  <si>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</si>
  <si>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</si>
  <si>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</si>
  <si>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</si>
  <si>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</si>
  <si>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</si>
  <si>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</si>
  <si>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</si>
  <si>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</si>
  <si>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</si>
  <si>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</si>
  <si>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</si>
  <si>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</si>
  <si>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</si>
  <si>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</si>
  <si>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</si>
  <si>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</si>
  <si>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</si>
  <si>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</si>
  <si>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</si>
  <si>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</si>
  <si>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</si>
  <si>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</si>
  <si>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</si>
  <si>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</si>
  <si>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</si>
  <si>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</si>
  <si>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</si>
  <si>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</si>
  <si>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</si>
  <si>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</si>
  <si>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</si>
  <si>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</si>
  <si>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</si>
  <si>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</si>
  <si>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</si>
  <si>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</si>
  <si>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</si>
  <si>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</si>
  <si>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</si>
  <si>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</si>
  <si>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</si>
  <si>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</si>
  <si>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</si>
  <si>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</si>
  <si>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</si>
  <si>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</si>
  <si>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</si>
  <si>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</si>
  <si>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</si>
  <si>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</si>
  <si>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</si>
  <si>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</si>
  <si>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</si>
  <si>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</si>
  <si>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</si>
  <si>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</si>
  <si>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</si>
  <si>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</si>
  <si>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</si>
  <si>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</si>
  <si>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</si>
  <si>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</si>
  <si>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</si>
  <si>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</si>
  <si>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</si>
  <si>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</si>
  <si>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</si>
  <si>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</si>
  <si>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</si>
  <si>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</si>
  <si>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</si>
  <si>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</si>
  <si>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</si>
  <si>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</si>
  <si>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</si>
  <si>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</si>
  <si>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</si>
  <si>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</si>
  <si>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</si>
  <si>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</si>
  <si>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</si>
  <si>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</si>
  <si>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</si>
  <si>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</si>
  <si>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</si>
  <si>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</si>
  <si>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</si>
  <si>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</si>
  <si>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</si>
  <si>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</si>
  <si>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</si>
  <si>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</si>
  <si>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</si>
  <si>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</si>
  <si>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</si>
  <si>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</si>
  <si>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</si>
  <si>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</si>
  <si>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</si>
  <si>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</si>
  <si>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</si>
  <si>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</si>
  <si>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</si>
  <si>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</si>
  <si>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</si>
  <si>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</si>
  <si>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</si>
  <si>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</si>
  <si>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</si>
  <si>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</si>
  <si>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</si>
  <si>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</si>
  <si>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</si>
  <si>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</si>
  <si>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</si>
  <si>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</si>
  <si>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</si>
  <si>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</si>
  <si>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</si>
  <si>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</si>
  <si>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</si>
  <si>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</si>
  <si>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</si>
  <si>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</si>
  <si>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</si>
  <si>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</si>
  <si>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</si>
  <si>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</si>
  <si>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</si>
  <si>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</si>
  <si>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</si>
  <si>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</si>
  <si>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</si>
  <si>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</si>
  <si>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</si>
  <si>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</si>
  <si>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</si>
  <si>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</si>
  <si>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</si>
  <si>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</si>
  <si>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</si>
  <si>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</si>
  <si>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</si>
  <si>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</si>
  <si>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</si>
  <si>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</si>
  <si>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</si>
  <si>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</si>
  <si>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</si>
  <si>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</si>
  <si>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</si>
  <si>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</si>
  <si>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</si>
  <si>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</si>
  <si>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</si>
  <si>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</si>
  <si>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</si>
  <si>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</si>
  <si>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</si>
  <si>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</si>
  <si>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</si>
  <si>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</si>
  <si>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</si>
  <si>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</si>
  <si>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</si>
  <si>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</si>
  <si>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</si>
  <si>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</si>
  <si>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</si>
  <si>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</si>
  <si>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</si>
  <si>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</si>
  <si>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</si>
  <si>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</si>
  <si>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</si>
  <si>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</si>
  <si>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</si>
  <si>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</si>
  <si>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</si>
  <si>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</si>
  <si>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</si>
  <si>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</si>
  <si>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</si>
  <si>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</si>
  <si>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</si>
  <si>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</si>
  <si>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</si>
  <si>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</si>
  <si>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</si>
  <si>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</si>
  <si>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</si>
  <si>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</si>
  <si>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</si>
  <si>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</si>
  <si>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</si>
  <si>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</si>
  <si>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</si>
  <si>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</si>
  <si>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</si>
  <si>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</si>
  <si>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</si>
  <si>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</si>
  <si>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</si>
  <si>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</si>
  <si>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</si>
  <si>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</si>
  <si>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</si>
  <si>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</si>
  <si>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</si>
  <si>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</si>
  <si>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</si>
  <si>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</si>
  <si>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</si>
  <si>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</si>
  <si>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</si>
  <si>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</si>
  <si>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</si>
  <si>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</si>
  <si>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</si>
  <si>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</si>
  <si>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</si>
  <si>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</si>
  <si>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</si>
  <si>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</si>
  <si>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</si>
  <si>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</si>
  <si>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</si>
  <si>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</si>
  <si>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</si>
  <si>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</si>
  <si>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</si>
  <si>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</si>
  <si>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</si>
  <si>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</si>
  <si>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</si>
  <si>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</si>
  <si>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</si>
  <si>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</si>
  <si>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</si>
  <si>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</si>
  <si>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</si>
  <si>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</si>
  <si>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</si>
  <si>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</si>
  <si>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</si>
  <si>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</si>
  <si>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</si>
  <si>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</si>
  <si>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</si>
  <si>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</si>
  <si>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</si>
  <si>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</si>
  <si>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</si>
  <si>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</si>
  <si>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</si>
  <si>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</si>
  <si>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</si>
  <si>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</si>
  <si>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</si>
  <si>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</si>
  <si>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</si>
  <si>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</si>
  <si>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</si>
  <si>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</si>
  <si>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</si>
  <si>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</si>
  <si>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</si>
  <si>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</si>
  <si>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</si>
  <si>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</si>
  <si>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</si>
  <si>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</si>
  <si>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</si>
  <si>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</si>
  <si>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</si>
  <si>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</si>
  <si>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</si>
  <si>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</si>
  <si>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</si>
  <si>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</si>
  <si>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</si>
  <si>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</si>
  <si>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</si>
  <si>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</si>
  <si>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</si>
  <si>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</si>
  <si>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</si>
  <si>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</si>
  <si>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</si>
  <si>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</si>
  <si>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</si>
  <si>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</si>
  <si>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</si>
  <si>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</si>
  <si>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</si>
  <si>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</si>
  <si>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</si>
  <si>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</si>
  <si>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</si>
  <si>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</si>
  <si>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</si>
  <si>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</si>
  <si>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</si>
  <si>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</si>
  <si>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</si>
  <si>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</si>
  <si>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</si>
  <si>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</si>
  <si>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</si>
  <si>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</si>
  <si>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</si>
  <si>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</si>
  <si>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</si>
  <si>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</si>
  <si>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</si>
  <si>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</si>
  <si>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</si>
  <si>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</si>
  <si>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</si>
  <si>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</si>
  <si>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</si>
  <si>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</si>
  <si>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</si>
  <si>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</si>
  <si>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</si>
  <si>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</si>
  <si>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</si>
  <si>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</si>
  <si>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</si>
  <si>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</si>
  <si>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</si>
  <si>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</si>
  <si>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</si>
  <si>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</si>
  <si>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</si>
  <si>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</si>
  <si>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</si>
  <si>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</si>
  <si>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</si>
  <si>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</si>
  <si>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</si>
  <si>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</si>
  <si>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</si>
  <si>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</si>
  <si>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</si>
  <si>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</si>
  <si>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</si>
  <si>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</si>
  <si>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</si>
  <si>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</si>
  <si>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</si>
  <si>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</si>
  <si>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</si>
  <si>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</si>
  <si>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</si>
  <si>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</si>
  <si>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</si>
  <si>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</si>
  <si>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</si>
  <si>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</si>
  <si>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</si>
  <si>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</si>
  <si>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</si>
  <si>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</si>
  <si>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</si>
  <si>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</si>
  <si>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</si>
  <si>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</si>
  <si>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</si>
  <si>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</si>
  <si>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</si>
  <si>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</si>
  <si>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</si>
  <si>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</si>
  <si>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</si>
  <si>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</si>
  <si>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</si>
  <si>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</si>
  <si>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</si>
  <si>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</si>
  <si>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</si>
  <si>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</si>
  <si>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</si>
  <si>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</si>
  <si>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</si>
  <si>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</si>
  <si>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</si>
  <si>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</si>
  <si>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</si>
  <si>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</si>
  <si>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</si>
  <si>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</si>
  <si>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</si>
  <si>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</si>
  <si>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</si>
  <si>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</si>
  <si>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</si>
  <si>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</si>
  <si>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</si>
  <si>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</si>
  <si>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</si>
  <si>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</si>
  <si>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</si>
  <si>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</si>
  <si>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</si>
  <si>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</si>
  <si>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</si>
  <si>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</si>
  <si>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</si>
  <si>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</si>
  <si>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</si>
  <si>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</si>
  <si>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</si>
  <si>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</si>
  <si>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</si>
  <si>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</si>
  <si>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</si>
  <si>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</si>
  <si>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</si>
  <si>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</si>
  <si>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</si>
  <si>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</si>
  <si>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</si>
  <si>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</si>
  <si>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</si>
  <si>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</si>
  <si>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</si>
  <si>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</si>
  <si>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</si>
  <si>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</si>
  <si>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</si>
  <si>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</si>
  <si>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</si>
  <si>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</si>
  <si>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</si>
  <si>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</si>
  <si>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</si>
  <si>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</si>
  <si>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</si>
  <si>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</si>
  <si>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</si>
  <si>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</si>
  <si>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</si>
  <si>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</si>
  <si>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</si>
  <si>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</si>
  <si>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</si>
  <si>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</si>
  <si>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</si>
  <si>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</si>
  <si>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</si>
  <si>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</si>
  <si>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</si>
  <si>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</si>
  <si>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</si>
  <si>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</si>
  <si>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</si>
  <si>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</si>
  <si>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</si>
  <si>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</si>
  <si>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</si>
  <si>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</si>
  <si>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</si>
  <si>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</si>
  <si>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</si>
  <si>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</si>
  <si>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</si>
  <si>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</si>
  <si>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</si>
  <si>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</si>
  <si>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</si>
  <si>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</si>
  <si>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</si>
  <si>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</si>
  <si>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</si>
  <si>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</si>
  <si>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</si>
  <si>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</si>
  <si>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</si>
  <si>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</si>
  <si>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</si>
  <si>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</si>
  <si>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</si>
  <si>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</si>
  <si>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</si>
  <si>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</si>
  <si>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</si>
  <si>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</si>
  <si>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</si>
  <si>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</si>
  <si>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</si>
  <si>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</si>
  <si>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</si>
  <si>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</si>
  <si>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</si>
  <si>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</si>
  <si>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</si>
  <si>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</si>
  <si>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</si>
  <si>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</si>
  <si>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</si>
  <si>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</si>
  <si>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</si>
  <si>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</si>
  <si>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</si>
  <si>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</si>
  <si>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</si>
  <si>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</si>
  <si>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</si>
  <si>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</si>
  <si>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</si>
  <si>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</si>
  <si>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</si>
  <si>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</si>
  <si>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</si>
  <si>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</si>
  <si>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</si>
  <si>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</si>
  <si>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</si>
  <si>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</si>
  <si>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</si>
  <si>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</si>
  <si>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</si>
  <si>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</si>
  <si>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</si>
  <si>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</si>
  <si>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</si>
  <si>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</si>
  <si>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</si>
  <si>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</si>
  <si>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</si>
  <si>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</si>
  <si>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</si>
  <si>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</si>
  <si>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</si>
  <si>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</si>
  <si>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</si>
  <si>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</si>
  <si>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</si>
  <si>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</si>
  <si>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</si>
  <si>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</si>
  <si>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</si>
  <si>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</si>
  <si>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</si>
  <si>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</si>
  <si>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</si>
  <si>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</si>
  <si>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</si>
  <si>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</si>
  <si>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</si>
  <si>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</si>
  <si>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</si>
  <si>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</si>
  <si>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</si>
  <si>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</si>
  <si>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</si>
  <si>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</si>
  <si>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</si>
  <si>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</si>
  <si>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</si>
  <si>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</si>
  <si>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</si>
  <si>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</si>
  <si>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</si>
  <si>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</si>
  <si>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</si>
  <si>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</si>
  <si>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</si>
  <si>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</si>
  <si>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</si>
  <si>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</si>
  <si>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</si>
  <si>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</si>
  <si>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</si>
  <si>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</si>
  <si>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</si>
  <si>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</si>
  <si>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</si>
  <si>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</si>
  <si>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</si>
  <si>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</si>
  <si>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</si>
  <si>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</si>
  <si>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</si>
  <si>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</si>
  <si>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</si>
  <si>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</si>
  <si>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</si>
  <si>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</si>
  <si>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</si>
  <si>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</si>
  <si>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</si>
  <si>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</si>
  <si>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</si>
  <si>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</si>
  <si>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</si>
  <si>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</si>
  <si>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</si>
  <si>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</si>
  <si>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</si>
  <si>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</si>
  <si>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</si>
  <si>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</si>
  <si>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</si>
  <si>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</si>
  <si>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</si>
  <si>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</si>
  <si>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</si>
  <si>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</si>
  <si>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</si>
  <si>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</si>
  <si>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</si>
  <si>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</si>
  <si>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</si>
  <si>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</si>
  <si>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</si>
  <si>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</si>
  <si>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</si>
  <si>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</si>
  <si>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</si>
  <si>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</si>
  <si>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</si>
  <si>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</si>
  <si>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</si>
  <si>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</si>
  <si>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</si>
  <si>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</si>
  <si>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</si>
  <si>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</si>
  <si>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</si>
  <si>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</si>
  <si>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</si>
  <si>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</si>
  <si>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</si>
  <si>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</si>
  <si>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</si>
  <si>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</si>
  <si>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</si>
  <si>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</si>
  <si>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</si>
  <si>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</si>
  <si>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</si>
  <si>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</si>
  <si>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</si>
  <si>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</si>
  <si>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</si>
  <si>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</si>
  <si>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</si>
  <si>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</si>
  <si>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</si>
  <si>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</si>
  <si>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</si>
  <si>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</si>
  <si>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</si>
  <si>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</si>
  <si>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</si>
  <si>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</si>
  <si>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</si>
  <si>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</si>
  <si>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</si>
  <si>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</si>
  <si>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</si>
  <si>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</si>
  <si>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</si>
  <si>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</si>
  <si>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</si>
  <si>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</si>
  <si>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</si>
  <si>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</si>
  <si>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</si>
  <si>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</si>
  <si>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</si>
  <si>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</si>
  <si>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</si>
  <si>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</si>
  <si>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</si>
  <si>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</si>
  <si>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</si>
  <si>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</si>
  <si>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</si>
  <si>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</si>
  <si>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</si>
  <si>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</si>
  <si>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</si>
  <si>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</si>
  <si>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</si>
  <si>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</si>
  <si>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</si>
  <si>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</si>
  <si>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</si>
  <si>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</si>
  <si>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</si>
  <si>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</si>
  <si>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</si>
  <si>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</si>
  <si>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</si>
  <si>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</si>
  <si>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</si>
  <si>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</si>
  <si>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</si>
  <si>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</si>
  <si>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</si>
  <si>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</si>
  <si>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</si>
  <si>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</si>
  <si>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</si>
  <si>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</si>
  <si>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</si>
  <si>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</si>
  <si>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</si>
  <si>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</si>
  <si>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</si>
  <si>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</si>
  <si>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</si>
  <si>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</si>
  <si>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</si>
  <si>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</si>
  <si>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</si>
  <si>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</si>
  <si>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</si>
  <si>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</si>
  <si>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</si>
  <si>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</si>
  <si>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</si>
  <si>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</si>
  <si>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</si>
  <si>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</si>
  <si>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</si>
  <si>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</si>
  <si>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</si>
  <si>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</si>
  <si>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</si>
  <si>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</si>
  <si>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</si>
  <si>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</si>
  <si>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</si>
  <si>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</si>
  <si>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</si>
  <si>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</si>
  <si>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</si>
  <si>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</si>
  <si>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</si>
  <si>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</si>
  <si>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</si>
  <si>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</si>
  <si>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</si>
  <si>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</si>
  <si>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</si>
  <si>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</si>
  <si>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</si>
  <si>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</si>
  <si>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</si>
  <si>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</si>
  <si>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</si>
  <si>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</si>
  <si>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</si>
  <si>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</si>
  <si>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</si>
  <si>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</si>
  <si>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</si>
  <si>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</si>
  <si>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</si>
  <si>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</si>
  <si>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</si>
  <si>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</si>
  <si>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</si>
  <si>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</si>
  <si>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</si>
  <si>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</si>
  <si>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</si>
  <si>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</si>
  <si>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</si>
  <si>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</si>
  <si>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</si>
  <si>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</si>
  <si>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</si>
  <si>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</si>
  <si>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</si>
  <si>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</si>
  <si>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</si>
  <si>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</si>
  <si>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</si>
  <si>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</si>
  <si>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</si>
  <si>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</si>
  <si>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</si>
  <si>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</si>
  <si>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</si>
  <si>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</si>
  <si>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</si>
  <si>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</si>
  <si>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</si>
  <si>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</si>
  <si>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</si>
  <si>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</si>
  <si>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</si>
  <si>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</si>
  <si>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</si>
  <si>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</si>
  <si>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</si>
  <si>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</si>
  <si>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</si>
  <si>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</si>
  <si>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</si>
  <si>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</si>
  <si>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</si>
  <si>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</si>
  <si>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</si>
  <si>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</si>
  <si>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</si>
  <si>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</si>
  <si>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</si>
  <si>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</si>
  <si>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</si>
  <si>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</si>
  <si>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</si>
  <si>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</si>
  <si>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</si>
  <si>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</si>
  <si>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</si>
  <si>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</si>
  <si>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</si>
  <si>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</si>
  <si>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</si>
  <si>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</si>
  <si>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</si>
  <si>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</si>
  <si>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</si>
  <si>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</si>
  <si>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</si>
  <si>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</si>
  <si>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</si>
  <si>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</si>
  <si>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</si>
  <si>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</si>
  <si>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</si>
  <si>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</si>
  <si>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</si>
  <si>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</si>
  <si>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</si>
  <si>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</si>
  <si>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</si>
  <si>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</si>
  <si>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</si>
  <si>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</si>
  <si>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</si>
  <si>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</si>
  <si>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</si>
  <si>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</si>
  <si>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</si>
  <si>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</si>
  <si>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</si>
  <si>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</si>
  <si>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</si>
  <si>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</si>
  <si>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</si>
  <si>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</si>
  <si>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</si>
  <si>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</si>
  <si>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</si>
  <si>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</si>
  <si>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</si>
  <si>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</si>
  <si>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</si>
  <si>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</si>
  <si>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</si>
  <si>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</si>
  <si>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</si>
  <si>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</si>
  <si>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</si>
  <si>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</si>
  <si>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</si>
  <si>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</si>
  <si>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</si>
  <si>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</si>
  <si>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</si>
  <si>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</si>
  <si>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</si>
  <si>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</si>
  <si>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</si>
  <si>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</si>
  <si>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</si>
  <si>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</si>
  <si>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</si>
  <si>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</si>
  <si>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</si>
  <si>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</si>
  <si>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</si>
  <si>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</si>
  <si>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</si>
  <si>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</si>
  <si>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</si>
  <si>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</si>
  <si>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</si>
  <si>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</si>
  <si>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</si>
  <si>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</si>
  <si>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</si>
  <si>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</si>
  <si>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</si>
  <si>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</si>
  <si>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</si>
  <si>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</si>
  <si>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</si>
  <si>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</si>
  <si>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</si>
  <si>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</si>
  <si>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</si>
  <si>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</si>
  <si>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</si>
  <si>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</si>
  <si>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</si>
  <si>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</si>
  <si>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</si>
  <si>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</si>
  <si>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</si>
  <si>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</si>
  <si>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</si>
  <si>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</si>
  <si>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</si>
  <si>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</si>
  <si>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</si>
  <si>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</si>
  <si>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</si>
  <si>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</si>
  <si>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</si>
  <si>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</si>
  <si>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</si>
  <si>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</si>
  <si>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</si>
  <si>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</si>
  <si>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</si>
  <si>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</si>
  <si>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</si>
  <si>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</si>
  <si>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</si>
  <si>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</si>
  <si>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</si>
  <si>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</si>
  <si>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</si>
  <si>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</si>
  <si>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</si>
  <si>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</si>
  <si>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</si>
  <si>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</si>
  <si>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</si>
  <si>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</si>
  <si>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</si>
  <si>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</si>
  <si>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</si>
  <si>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</si>
  <si>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</si>
  <si>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</si>
  <si>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</si>
  <si>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</si>
  <si>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</si>
  <si>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</si>
  <si>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</si>
  <si>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</si>
  <si>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</si>
  <si>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</si>
  <si>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</si>
  <si>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</si>
  <si>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</si>
  <si>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</si>
  <si>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</si>
  <si>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</si>
  <si>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</si>
  <si>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</si>
  <si>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</si>
  <si>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</si>
  <si>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</si>
  <si>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</si>
  <si>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</si>
  <si>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</si>
  <si>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</si>
  <si>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</si>
  <si>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</si>
  <si>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</si>
  <si>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</si>
  <si>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</si>
  <si>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</si>
  <si>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</si>
  <si>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</si>
  <si>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</si>
  <si>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</si>
  <si>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</si>
  <si>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</si>
  <si>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</si>
  <si>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</si>
  <si>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</si>
  <si>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</si>
  <si>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</si>
  <si>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</si>
  <si>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</si>
  <si>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</si>
  <si>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</si>
  <si>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</si>
  <si>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</si>
  <si>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</si>
  <si>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</si>
  <si>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</si>
  <si>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</si>
  <si>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</si>
  <si>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</si>
  <si>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</si>
  <si>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</si>
  <si>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</si>
  <si>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</si>
  <si>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</si>
  <si>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</si>
  <si>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</si>
  <si>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</si>
  <si>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</si>
  <si>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</si>
  <si>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</si>
  <si>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</si>
  <si>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</si>
  <si>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</si>
  <si>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</si>
  <si>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</si>
  <si>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</si>
  <si>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</si>
  <si>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</si>
  <si>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</si>
  <si>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</si>
  <si>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</si>
  <si>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</si>
  <si>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</si>
  <si>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</si>
  <si>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</si>
  <si>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</si>
  <si>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</si>
  <si>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</si>
  <si>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</si>
  <si>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</si>
  <si>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</si>
  <si>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</si>
  <si>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</si>
  <si>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</si>
  <si>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</si>
  <si>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</si>
  <si>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</si>
  <si>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</si>
  <si>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</si>
  <si>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</si>
  <si>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</si>
  <si>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</si>
  <si>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</si>
  <si>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</si>
  <si>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</si>
  <si>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</si>
  <si>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</si>
  <si>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</si>
  <si>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</si>
  <si>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</si>
  <si>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</si>
  <si>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</si>
  <si>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</si>
  <si>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</si>
  <si>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</si>
  <si>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</si>
  <si>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</si>
  <si>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</si>
  <si>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</si>
  <si>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</si>
  <si>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</si>
  <si>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</si>
  <si>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</si>
  <si>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</si>
  <si>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</si>
  <si>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</si>
  <si>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</si>
  <si>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</si>
  <si>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</si>
  <si>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</si>
  <si>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</si>
  <si>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</si>
  <si>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</si>
  <si>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</si>
  <si>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</si>
  <si>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</si>
  <si>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</si>
  <si>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</si>
  <si>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</si>
  <si>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</si>
  <si>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</si>
  <si>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</si>
  <si>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</si>
  <si>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</si>
  <si>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</si>
  <si>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</si>
  <si>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</si>
  <si>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</si>
  <si>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</si>
  <si>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</si>
  <si>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</si>
  <si>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</si>
  <si>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</si>
  <si>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</si>
  <si>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</si>
  <si>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</si>
  <si>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</si>
  <si>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</si>
  <si>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</si>
  <si>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</si>
  <si>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</si>
  <si>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</si>
  <si>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</si>
  <si>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</si>
  <si>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</si>
  <si>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</si>
  <si>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</si>
  <si>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</si>
  <si>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</si>
  <si>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</si>
  <si>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</si>
  <si>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</si>
  <si>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</si>
  <si>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</si>
  <si>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</si>
  <si>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</si>
  <si>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</si>
  <si>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</si>
  <si>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</si>
  <si>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</si>
  <si>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</si>
  <si>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</si>
  <si>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</si>
  <si>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</si>
  <si>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</si>
  <si>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</si>
  <si>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</si>
  <si>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</si>
  <si>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</si>
  <si>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</si>
  <si>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</si>
  <si>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</si>
  <si>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</si>
  <si>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</si>
  <si>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</si>
  <si>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</si>
  <si>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</si>
  <si>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</si>
  <si>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</si>
  <si>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</si>
  <si>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</si>
  <si>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</si>
  <si>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</si>
  <si>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</si>
  <si>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</si>
  <si>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</si>
  <si>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</si>
  <si>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</si>
  <si>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</si>
  <si>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</si>
  <si>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</si>
  <si>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</si>
  <si>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</si>
  <si>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</si>
  <si>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</si>
  <si>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</si>
  <si>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</si>
  <si>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</si>
  <si>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</si>
  <si>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</si>
  <si>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</si>
  <si>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</si>
  <si>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</si>
  <si>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</si>
  <si>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</si>
  <si>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</si>
  <si>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</si>
  <si>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</si>
  <si>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</si>
  <si>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</si>
  <si>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</si>
  <si>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</si>
  <si>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</si>
  <si>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</si>
  <si>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</si>
  <si>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</si>
  <si>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</si>
  <si>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</si>
  <si>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</si>
  <si>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</si>
  <si>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</si>
  <si>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</si>
  <si>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</si>
  <si>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</si>
  <si>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</si>
  <si>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</si>
  <si>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</si>
  <si>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</si>
  <si>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</si>
  <si>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</si>
  <si>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</si>
  <si>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</si>
  <si>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</si>
  <si>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</si>
  <si>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</si>
  <si>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</si>
  <si>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</si>
  <si>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</si>
  <si>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</si>
  <si>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</si>
  <si>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</si>
  <si>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</si>
  <si>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</si>
  <si>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</si>
  <si>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</si>
  <si>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</si>
  <si>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</si>
  <si>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</si>
  <si>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</si>
  <si>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</si>
  <si>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</si>
  <si>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</si>
  <si>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</si>
  <si>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</si>
  <si>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</si>
  <si>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</si>
  <si>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</si>
  <si>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</si>
  <si>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</si>
  <si>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</si>
  <si>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</si>
  <si>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</si>
  <si>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</si>
  <si>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</si>
  <si>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</si>
  <si>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</si>
  <si>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</si>
  <si>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</si>
  <si>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</si>
  <si>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</si>
  <si>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</si>
  <si>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</si>
  <si>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</si>
  <si>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</si>
  <si>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</si>
  <si>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</si>
  <si>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</si>
  <si>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</si>
  <si>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</si>
  <si>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</si>
  <si>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</si>
  <si>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</si>
  <si>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</si>
  <si>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</si>
  <si>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</si>
  <si>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</si>
  <si>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</si>
  <si>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</si>
  <si>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</si>
  <si>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</si>
  <si>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</si>
  <si>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</si>
  <si>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</si>
  <si>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</si>
  <si>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</si>
  <si>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</si>
  <si>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</si>
  <si>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</si>
  <si>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</si>
  <si>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</si>
  <si>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</si>
  <si>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</si>
  <si>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</si>
  <si>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</si>
  <si>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</si>
  <si>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</si>
  <si>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</si>
  <si>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</si>
  <si>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</si>
  <si>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</si>
  <si>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</si>
  <si>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</si>
  <si>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</si>
  <si>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</si>
  <si>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</si>
  <si>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</si>
  <si>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</si>
  <si>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</si>
  <si>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</si>
  <si>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</si>
  <si>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</si>
  <si>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</si>
  <si>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</si>
  <si>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</si>
  <si>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</si>
  <si>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</si>
  <si>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</si>
  <si>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</si>
  <si>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</si>
  <si>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</si>
  <si>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</si>
  <si>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</si>
  <si>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</si>
  <si>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</si>
  <si>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</si>
  <si>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</si>
  <si>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</si>
  <si>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</si>
  <si>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</si>
  <si>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</si>
  <si>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</si>
  <si>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</si>
  <si>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</si>
  <si>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</si>
  <si>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</si>
  <si>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</si>
  <si>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</si>
  <si>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</si>
  <si>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</si>
  <si>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</si>
  <si>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</si>
  <si>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</si>
  <si>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</si>
  <si>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</si>
  <si>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</si>
  <si>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</si>
  <si>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</si>
  <si>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</si>
  <si>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</si>
  <si>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</si>
  <si>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</si>
  <si>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</si>
  <si>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</si>
  <si>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</si>
  <si>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</si>
  <si>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</si>
  <si>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</si>
  <si>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</si>
  <si>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</si>
  <si>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</si>
  <si>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</si>
  <si>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</si>
  <si>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</si>
  <si>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</si>
  <si>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</si>
  <si>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</si>
  <si>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</si>
  <si>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</si>
  <si>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</si>
  <si>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</si>
  <si>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</si>
  <si>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</si>
  <si>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</si>
  <si>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</si>
  <si>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</si>
  <si>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</si>
  <si>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</si>
  <si>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</si>
  <si>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</si>
  <si>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</si>
  <si>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</si>
  <si>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</si>
  <si>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</si>
  <si>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</si>
  <si>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</si>
  <si>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</si>
  <si>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</si>
  <si>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</si>
  <si>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</si>
  <si>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</si>
  <si>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</si>
  <si>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</si>
  <si>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</si>
  <si>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</si>
  <si>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</si>
  <si>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</si>
  <si>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</si>
  <si>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</si>
  <si>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</si>
  <si>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</si>
  <si>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</si>
  <si>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</si>
  <si>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</si>
  <si>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</si>
  <si>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</si>
  <si>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</si>
  <si>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</si>
  <si>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</si>
  <si>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</si>
  <si>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</si>
  <si>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</si>
  <si>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</si>
  <si>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</si>
  <si>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</si>
  <si>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</si>
  <si>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</si>
  <si>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</si>
  <si>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</si>
  <si>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</si>
  <si>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</si>
  <si>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</si>
  <si>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</si>
  <si>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</si>
  <si>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</si>
  <si>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</si>
  <si>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</si>
  <si>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</si>
  <si>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</si>
  <si>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</si>
  <si>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</si>
  <si>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</si>
  <si>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</si>
  <si>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</si>
  <si>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</si>
  <si>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</si>
  <si>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</si>
  <si>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</si>
  <si>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</si>
  <si>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</si>
  <si>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</si>
  <si>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</si>
  <si>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</si>
  <si>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</si>
  <si>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</si>
  <si>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</si>
  <si>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</si>
  <si>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</si>
  <si>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</si>
  <si>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</si>
  <si>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</si>
  <si>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</si>
  <si>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</si>
  <si>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</si>
  <si>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</si>
  <si>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</si>
  <si>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</si>
  <si>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</si>
  <si>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</si>
  <si>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</si>
  <si>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</si>
  <si>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</si>
  <si>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</si>
  <si>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</si>
  <si>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</si>
  <si>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</si>
  <si>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</si>
  <si>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</si>
  <si>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</si>
  <si>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</si>
  <si>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</si>
  <si>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</si>
  <si>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</si>
  <si>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</si>
  <si>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</si>
  <si>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</si>
  <si>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</si>
  <si>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</si>
  <si>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</si>
  <si>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</si>
  <si>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</si>
  <si>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</si>
  <si>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</si>
  <si>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</si>
  <si>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</si>
  <si>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</si>
  <si>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</si>
  <si>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</si>
  <si>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</si>
  <si>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</si>
  <si>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</si>
  <si>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</si>
  <si>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</si>
  <si>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</si>
  <si>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</si>
  <si>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</si>
  <si>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</si>
  <si>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</si>
  <si>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</si>
  <si>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</si>
  <si>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</si>
  <si>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</si>
  <si>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</si>
  <si>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</si>
  <si>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</si>
  <si>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</si>
  <si>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</si>
  <si>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</si>
  <si>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</si>
  <si>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</si>
  <si>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</si>
  <si>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</si>
  <si>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</si>
  <si>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</si>
  <si>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</si>
  <si>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</si>
  <si>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</si>
  <si>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</si>
  <si>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</si>
  <si>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</si>
  <si>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</si>
  <si>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</si>
  <si>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</si>
  <si>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</si>
  <si>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</si>
  <si>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</si>
  <si>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</si>
  <si>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</si>
  <si>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</si>
  <si>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</si>
  <si>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</si>
  <si>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</si>
  <si>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</si>
  <si>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</si>
  <si>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</si>
  <si>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</si>
  <si>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</si>
  <si>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</si>
  <si>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</si>
  <si>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</si>
  <si>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</si>
  <si>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</si>
  <si>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</si>
  <si>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</si>
  <si>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</si>
  <si>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</si>
  <si>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</si>
  <si>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</si>
  <si>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</si>
  <si>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</si>
  <si>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</si>
  <si>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</si>
  <si>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</si>
  <si>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</si>
  <si>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</si>
  <si>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</si>
  <si>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</si>
  <si>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</si>
  <si>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</si>
  <si>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</si>
  <si>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</si>
  <si>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</si>
  <si>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</si>
  <si>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</si>
  <si>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</si>
  <si>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</si>
  <si>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</si>
  <si>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</si>
  <si>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</si>
  <si>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</si>
  <si>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</si>
  <si>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</si>
  <si>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</si>
  <si>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</si>
  <si>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</si>
  <si>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</si>
  <si>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</si>
  <si>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</si>
  <si>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</si>
  <si>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</si>
  <si>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</si>
  <si>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</si>
  <si>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</si>
  <si>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</si>
  <si>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</si>
  <si>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</si>
  <si>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</si>
  <si>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</si>
  <si>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</si>
  <si>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</si>
  <si>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</si>
  <si>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</si>
  <si>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</si>
  <si>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</si>
  <si>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</si>
  <si>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</si>
  <si>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</si>
  <si>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</si>
  <si>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</si>
  <si>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</si>
  <si>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</si>
  <si>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</si>
  <si>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</si>
  <si>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</si>
  <si>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</si>
  <si>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</si>
  <si>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</si>
  <si>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</si>
  <si>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</si>
  <si>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</si>
  <si>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</si>
  <si>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</si>
  <si>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</si>
  <si>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</si>
  <si>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</si>
  <si>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</si>
  <si>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</si>
  <si>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</si>
  <si>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</si>
  <si>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</si>
  <si>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</si>
  <si>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</si>
  <si>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</si>
  <si>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</si>
  <si>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</si>
  <si>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</si>
  <si>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</si>
  <si>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</si>
  <si>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</si>
  <si>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</si>
  <si>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</si>
  <si>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</si>
  <si>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</si>
  <si>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</si>
  <si>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</si>
  <si>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</si>
  <si>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</si>
  <si>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</si>
  <si>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</si>
  <si>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</si>
  <si>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</si>
  <si>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</si>
  <si>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</si>
  <si>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</si>
  <si>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</si>
  <si>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</si>
  <si>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</si>
  <si>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</si>
  <si>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</si>
  <si>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</si>
  <si>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</si>
  <si>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</si>
  <si>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</si>
  <si>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</si>
  <si>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</si>
  <si>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</si>
  <si>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</si>
  <si>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</si>
  <si>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</si>
  <si>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</si>
  <si>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</si>
  <si>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</si>
  <si>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</si>
  <si>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</si>
  <si>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</si>
  <si>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</si>
  <si>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</si>
  <si>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</si>
  <si>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</si>
  <si>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</si>
  <si>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</si>
  <si>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</si>
  <si>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</si>
  <si>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</si>
  <si>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</si>
  <si>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</si>
  <si>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</si>
  <si>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</si>
  <si>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</si>
  <si>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</si>
  <si>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</si>
  <si>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</si>
  <si>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</si>
  <si>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</si>
  <si>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</si>
  <si>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</si>
  <si>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</si>
  <si>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</si>
  <si>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</si>
  <si>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</si>
  <si>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</si>
  <si>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</si>
  <si>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</si>
  <si>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</si>
  <si>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</si>
  <si>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</si>
  <si>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</si>
  <si>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</si>
  <si>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</si>
  <si>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</si>
  <si>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</si>
  <si>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</si>
  <si>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</si>
  <si>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</si>
  <si>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</si>
  <si>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</si>
  <si>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</si>
  <si>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</si>
  <si>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</si>
  <si>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</si>
  <si>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</si>
  <si>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</si>
  <si>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</si>
  <si>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</si>
  <si>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</si>
  <si>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</si>
  <si>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</si>
  <si>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</si>
  <si>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</si>
  <si>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</si>
  <si>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</si>
  <si>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</si>
  <si>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</si>
  <si>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</si>
  <si>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</si>
  <si>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</si>
  <si>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</si>
  <si>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</si>
  <si>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</si>
  <si>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</si>
  <si>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</si>
  <si>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</si>
  <si>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</si>
  <si>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</si>
  <si>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</si>
  <si>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</si>
  <si>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</si>
  <si>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</si>
  <si>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</si>
  <si>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</si>
  <si>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</si>
  <si>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</si>
  <si>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</si>
  <si>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</si>
  <si>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</si>
  <si>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</si>
  <si>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</si>
  <si>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</si>
  <si>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</si>
  <si>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</si>
  <si>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</si>
  <si>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</si>
  <si>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</si>
  <si>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</si>
  <si>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</si>
  <si>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</si>
  <si>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</si>
  <si>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</si>
  <si>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</si>
  <si>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</si>
  <si>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</si>
  <si>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</si>
  <si>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</si>
  <si>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</si>
  <si>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</si>
  <si>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</si>
  <si>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</si>
  <si>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</si>
  <si>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</si>
  <si>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</si>
  <si>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</si>
  <si>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</si>
  <si>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</si>
  <si>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</si>
  <si>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</si>
  <si>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</si>
  <si>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</si>
  <si>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</si>
  <si>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</si>
  <si>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</si>
  <si>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</si>
  <si>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</si>
  <si>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</si>
  <si>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</si>
  <si>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</si>
  <si>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</si>
  <si>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</si>
  <si>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</si>
  <si>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</si>
  <si>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</si>
  <si>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</si>
  <si>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</si>
  <si>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</si>
  <si>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</si>
  <si>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</si>
  <si>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</si>
  <si>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</si>
  <si>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</si>
  <si>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</si>
  <si>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</si>
  <si>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</si>
  <si>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</si>
  <si>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</si>
  <si>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</si>
  <si>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</si>
  <si>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</si>
  <si>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</si>
  <si>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</si>
  <si>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</si>
  <si>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</si>
  <si>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</si>
  <si>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</si>
  <si>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</si>
  <si>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</si>
  <si>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</si>
  <si>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</si>
  <si>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</si>
  <si>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</si>
  <si>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</si>
  <si>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</si>
  <si>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</si>
  <si>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</si>
  <si>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</si>
  <si>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</si>
  <si>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</si>
  <si>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</si>
  <si>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</si>
  <si>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</si>
  <si>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</si>
  <si>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</si>
  <si>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</si>
  <si>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</si>
  <si>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</si>
  <si>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</si>
  <si>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</si>
  <si>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</si>
  <si>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</si>
  <si>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</si>
  <si>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</si>
  <si>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</si>
  <si>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</si>
  <si>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</si>
  <si>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</si>
  <si>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</si>
  <si>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</si>
  <si>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</si>
  <si>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</si>
  <si>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</si>
  <si>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</si>
  <si>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</si>
  <si>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</si>
  <si>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</si>
  <si>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</si>
  <si>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</si>
  <si>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</si>
  <si>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</si>
  <si>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</si>
  <si>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</si>
  <si>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</si>
  <si>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</si>
  <si>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</si>
  <si>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</si>
  <si>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</si>
  <si>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</si>
  <si>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</si>
  <si>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</si>
  <si>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</si>
  <si>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</si>
  <si>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</si>
  <si>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</si>
  <si>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</si>
  <si>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</si>
  <si>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</si>
  <si>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</si>
  <si>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</si>
  <si>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</si>
  <si>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</si>
  <si>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</si>
  <si>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</si>
  <si>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</si>
  <si>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</si>
  <si>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</si>
  <si>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</si>
  <si>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</si>
  <si>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</si>
  <si>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</si>
  <si>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</si>
  <si>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</si>
  <si>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</si>
  <si>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</si>
  <si>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</si>
  <si>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</si>
  <si>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</si>
  <si>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</si>
  <si>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</si>
  <si>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</si>
  <si>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</si>
  <si>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</si>
  <si>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</si>
  <si>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</si>
  <si>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</si>
  <si>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</si>
  <si>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</si>
  <si>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</si>
  <si>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</si>
  <si>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</si>
  <si>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</si>
  <si>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</si>
  <si>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</si>
  <si>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</si>
  <si>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</si>
  <si>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</si>
  <si>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</si>
  <si>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</si>
  <si>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</si>
  <si>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</si>
  <si>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</si>
  <si>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</si>
  <si>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</si>
  <si>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</si>
  <si>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</si>
  <si>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</si>
  <si>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</si>
  <si>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</si>
  <si>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</si>
  <si>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</si>
  <si>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</si>
  <si>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</si>
  <si>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</si>
  <si>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</si>
  <si>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</si>
  <si>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</si>
  <si>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</si>
  <si>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</si>
  <si>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</si>
  <si>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</si>
  <si>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</si>
  <si>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</si>
  <si>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</si>
  <si>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</si>
  <si>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</si>
  <si>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</si>
  <si>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</si>
  <si>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</si>
  <si>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</si>
  <si>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</si>
  <si>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</si>
  <si>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</si>
  <si>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</si>
  <si>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</si>
  <si>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</si>
  <si>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</si>
  <si>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</si>
  <si>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</si>
  <si>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</si>
  <si>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</si>
  <si>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</si>
  <si>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</si>
  <si>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</si>
  <si>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</si>
  <si>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</si>
  <si>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</si>
  <si>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</si>
  <si>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</si>
  <si>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</si>
  <si>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</si>
  <si>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</si>
  <si>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</si>
  <si>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</si>
  <si>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</si>
  <si>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</si>
  <si>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</si>
  <si>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</si>
  <si>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</si>
  <si>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</si>
  <si>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</si>
  <si>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</si>
  <si>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</si>
  <si>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</si>
  <si>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</si>
  <si>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</si>
  <si>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</si>
  <si>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</si>
  <si>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</si>
  <si>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</si>
  <si>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</si>
  <si>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</si>
  <si>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</si>
  <si>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</si>
  <si>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</si>
  <si>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</si>
  <si>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</si>
  <si>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</si>
  <si>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</si>
  <si>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</si>
  <si>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</si>
  <si>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</si>
  <si>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</si>
  <si>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</si>
  <si>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</si>
  <si>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</si>
  <si>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</si>
  <si>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</si>
  <si>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</si>
  <si>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</si>
  <si>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</si>
  <si>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</si>
  <si>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</si>
  <si>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</si>
  <si>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</si>
  <si>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</si>
  <si>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</si>
  <si>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</si>
  <si>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</si>
  <si>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</si>
  <si>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</si>
  <si>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</si>
  <si>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</si>
  <si>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</si>
  <si>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</si>
  <si>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</si>
  <si>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</si>
  <si>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</si>
  <si>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</si>
  <si>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</si>
  <si>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</si>
  <si>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</si>
  <si>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</si>
  <si>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</si>
  <si>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</si>
  <si>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</si>
  <si>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</si>
  <si>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</si>
  <si>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</si>
  <si>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</si>
  <si>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</si>
  <si>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</si>
  <si>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</si>
  <si>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</si>
  <si>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</si>
  <si>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</si>
  <si>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</si>
  <si>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</si>
  <si>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</si>
  <si>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</si>
  <si>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</si>
  <si>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</si>
  <si>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</si>
  <si>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</si>
  <si>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</si>
  <si>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</si>
  <si>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</si>
  <si>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</si>
  <si>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</si>
  <si>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</si>
  <si>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</si>
  <si>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</si>
  <si>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</si>
  <si>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</si>
  <si>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</si>
  <si>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</si>
  <si>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</si>
  <si>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</si>
  <si>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</si>
  <si>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</si>
  <si>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</si>
  <si>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</si>
  <si>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</si>
  <si>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</si>
  <si>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</si>
  <si>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</si>
  <si>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</si>
  <si>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</si>
  <si>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</si>
  <si>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</si>
  <si>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</si>
  <si>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</si>
  <si>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</si>
  <si>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</si>
  <si>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</si>
  <si>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</si>
  <si>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</si>
  <si>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</si>
  <si>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</si>
  <si>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</si>
  <si>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</si>
  <si>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</si>
  <si>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</si>
  <si>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</si>
  <si>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</si>
  <si>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</si>
  <si>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</si>
  <si>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</si>
  <si>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</si>
  <si>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</si>
  <si>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</si>
  <si>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</si>
  <si>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</si>
  <si>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</si>
  <si>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</si>
  <si>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</si>
  <si>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</si>
  <si>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</si>
  <si>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</si>
  <si>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</si>
  <si>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</si>
  <si>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</si>
  <si>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</si>
  <si>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</si>
  <si>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</si>
  <si>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</si>
  <si>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</si>
  <si>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</si>
  <si>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</si>
  <si>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</si>
  <si>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</si>
  <si>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</si>
  <si>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</si>
  <si>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</si>
  <si>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</si>
  <si>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</si>
  <si>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</si>
  <si>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</si>
  <si>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</si>
  <si>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</si>
  <si>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</si>
  <si>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</si>
  <si>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</si>
  <si>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</si>
  <si>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</si>
  <si>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</si>
  <si>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</si>
  <si>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</si>
  <si>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</si>
  <si>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</si>
  <si>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</si>
  <si>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</si>
  <si>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</si>
  <si>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</si>
  <si>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</si>
  <si>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</si>
  <si>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</si>
  <si>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</si>
  <si>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</si>
  <si>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</si>
  <si>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</si>
  <si>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</si>
  <si>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</si>
  <si>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</si>
  <si>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</si>
  <si>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</si>
  <si>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</si>
  <si>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</si>
  <si>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</si>
  <si>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</si>
  <si>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</si>
  <si>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</si>
  <si>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</si>
  <si>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</si>
  <si>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</si>
  <si>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</si>
  <si>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</si>
  <si>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</si>
  <si>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</si>
  <si>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</si>
  <si>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</si>
  <si>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</si>
  <si>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</si>
  <si>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</si>
  <si>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</si>
  <si>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</si>
  <si>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</si>
  <si>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</si>
  <si>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</si>
  <si>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</si>
  <si>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</si>
  <si>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</si>
  <si>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</si>
  <si>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</si>
  <si>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</si>
  <si>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</si>
  <si>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</si>
  <si>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</si>
  <si>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</si>
  <si>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</si>
  <si>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</si>
  <si>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</si>
  <si>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</si>
  <si>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</si>
  <si>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</si>
  <si>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</si>
  <si>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</si>
  <si>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</si>
  <si>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</si>
  <si>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</si>
  <si>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</si>
  <si>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</si>
  <si>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</si>
  <si>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</si>
  <si>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</si>
  <si>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</si>
  <si>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</si>
  <si>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</si>
  <si>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</si>
  <si>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</si>
  <si>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</si>
  <si>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</si>
  <si>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</si>
  <si>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</si>
  <si>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</si>
  <si>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</si>
  <si>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</si>
  <si>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</si>
  <si>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</si>
  <si>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</si>
  <si>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</si>
  <si>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</si>
  <si>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</si>
  <si>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</si>
  <si>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</si>
  <si>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</si>
  <si>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</si>
  <si>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</si>
  <si>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</si>
  <si>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</si>
  <si>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</si>
  <si>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</si>
  <si>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</si>
  <si>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</si>
  <si>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</si>
  <si>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</si>
  <si>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</si>
  <si>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</si>
  <si>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</si>
  <si>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</si>
  <si>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</si>
  <si>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</si>
  <si>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</si>
  <si>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</si>
  <si>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</si>
  <si>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</si>
  <si>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</si>
  <si>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</si>
  <si>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</si>
  <si>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</si>
  <si>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</si>
  <si>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</si>
  <si>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</si>
  <si>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</si>
  <si>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</si>
  <si>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</si>
  <si>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</si>
  <si>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</si>
  <si>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</si>
  <si>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</si>
  <si>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</si>
  <si>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</si>
  <si>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</si>
  <si>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</si>
  <si>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</si>
  <si>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</si>
  <si>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</si>
  <si>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</si>
  <si>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</si>
  <si>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</si>
  <si>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</si>
  <si>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</si>
  <si>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</si>
  <si>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</si>
  <si>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</si>
  <si>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</si>
  <si>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</si>
  <si>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</si>
  <si>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</si>
  <si>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</si>
  <si>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</si>
  <si>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</si>
  <si>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</si>
  <si>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</si>
  <si>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</si>
  <si>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</si>
  <si>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</si>
  <si>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</si>
  <si>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</si>
  <si>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</si>
  <si>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</si>
  <si>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</si>
  <si>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</si>
  <si>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</si>
  <si>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</si>
  <si>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</si>
  <si>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</si>
  <si>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</si>
  <si>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</si>
  <si>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</si>
  <si>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</si>
  <si>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</si>
  <si>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</si>
  <si>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</si>
  <si>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</si>
  <si>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</si>
  <si>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</si>
  <si>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</si>
  <si>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</si>
  <si>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</si>
  <si>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</si>
  <si>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</si>
  <si>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</si>
  <si>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</si>
  <si>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</si>
  <si>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</si>
  <si>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</si>
  <si>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</si>
  <si>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</si>
  <si>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</si>
  <si>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</si>
  <si>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</si>
  <si>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</si>
  <si>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</si>
  <si>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</si>
  <si>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</si>
  <si>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</si>
  <si>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</si>
  <si>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</si>
  <si>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</si>
  <si>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</si>
  <si>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</si>
  <si>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</si>
  <si>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</si>
  <si>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</si>
  <si>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</si>
  <si>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</si>
  <si>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</si>
  <si>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</si>
  <si>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</si>
  <si>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</si>
  <si>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</si>
  <si>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</si>
  <si>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</si>
  <si>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</si>
  <si>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</si>
  <si>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</si>
  <si>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</si>
  <si>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</si>
  <si>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</si>
  <si>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</si>
  <si>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</si>
  <si>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</si>
  <si>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</si>
  <si>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</si>
  <si>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</si>
  <si>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</si>
  <si>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</si>
  <si>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</si>
  <si>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</si>
  <si>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</si>
  <si>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</si>
  <si>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</si>
  <si>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</si>
  <si>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</si>
  <si>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</si>
  <si>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</si>
  <si>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</si>
  <si>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</si>
  <si>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</si>
  <si>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</si>
  <si>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</si>
  <si>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</si>
  <si>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</si>
  <si>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</si>
  <si>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</si>
  <si>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</si>
  <si>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</si>
  <si>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</si>
  <si>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</si>
  <si>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</si>
  <si>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</si>
  <si>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</si>
  <si>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</si>
  <si>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</si>
  <si>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</si>
  <si>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</si>
  <si>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</si>
  <si>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</si>
  <si>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</si>
  <si>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</si>
  <si>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</si>
  <si>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</si>
  <si>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</si>
  <si>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</si>
  <si>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</si>
  <si>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</si>
  <si>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</si>
  <si>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</si>
  <si>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</si>
  <si>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</si>
  <si>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</si>
  <si>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</si>
  <si>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</si>
  <si>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</si>
  <si>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</si>
  <si>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</si>
  <si>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</si>
  <si>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</si>
  <si>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</si>
  <si>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</si>
  <si>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</si>
  <si>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</si>
  <si>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</si>
  <si>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</si>
  <si>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</si>
  <si>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</si>
  <si>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</si>
  <si>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</si>
  <si>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</si>
  <si>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</si>
  <si>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</si>
  <si>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</si>
  <si>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</si>
  <si>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</si>
  <si>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</si>
  <si>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</si>
  <si>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</si>
  <si>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</si>
  <si>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</si>
  <si>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</si>
  <si>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</si>
  <si>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</si>
  <si>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</si>
  <si>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</si>
  <si>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</si>
  <si>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</si>
  <si>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</si>
  <si>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</si>
  <si>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</si>
  <si>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</si>
  <si>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</si>
  <si>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</si>
  <si>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</si>
  <si>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</si>
  <si>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</si>
  <si>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</si>
  <si>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</si>
  <si>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</si>
  <si>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</si>
  <si>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</si>
  <si>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</si>
  <si>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</si>
  <si>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</si>
  <si>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</si>
  <si>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</si>
  <si>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</si>
  <si>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</si>
  <si>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</si>
  <si>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</si>
  <si>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</si>
  <si>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</si>
  <si>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</si>
  <si>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</si>
  <si>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</si>
  <si>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</si>
  <si>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</si>
  <si>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</si>
  <si>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</si>
  <si>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</si>
  <si>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</si>
  <si>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</si>
  <si>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</si>
  <si>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</si>
  <si>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</si>
  <si>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</si>
  <si>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</si>
  <si>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</si>
  <si>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</si>
  <si>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</si>
  <si>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</si>
  <si>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</si>
  <si>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</si>
  <si>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</si>
  <si>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</si>
  <si>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</si>
  <si>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</si>
  <si>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</si>
  <si>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</si>
  <si>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</si>
  <si>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</si>
  <si>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</si>
  <si>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</si>
  <si>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</si>
  <si>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</si>
  <si>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</si>
  <si>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</si>
  <si>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</si>
  <si>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</si>
  <si>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</si>
  <si>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</si>
  <si>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</si>
  <si>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</si>
  <si>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</si>
  <si>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</si>
  <si>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</si>
  <si>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</si>
  <si>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</si>
  <si>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</si>
  <si>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</si>
  <si>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</si>
  <si>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</si>
  <si>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</si>
  <si>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</si>
  <si>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</si>
  <si>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</si>
  <si>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</si>
  <si>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</si>
  <si>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</si>
  <si>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</si>
  <si>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</si>
  <si>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</si>
  <si>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</si>
  <si>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</si>
  <si>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</si>
  <si>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</si>
  <si>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</si>
  <si>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</si>
  <si>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</si>
  <si>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</si>
  <si>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</si>
  <si>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</si>
  <si>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</si>
  <si>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</si>
  <si>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</si>
  <si>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</si>
  <si>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</si>
  <si>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</si>
  <si>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</si>
  <si>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</si>
  <si>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</si>
  <si>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</si>
  <si>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</si>
  <si>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</si>
  <si>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</si>
  <si>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</si>
  <si>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</si>
  <si>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</si>
  <si>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</si>
  <si>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</si>
  <si>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</si>
  <si>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</si>
  <si>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</si>
  <si>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</si>
  <si>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</si>
  <si>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</si>
  <si>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</si>
  <si>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</si>
  <si>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</si>
  <si>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</si>
  <si>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</si>
  <si>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</si>
  <si>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</si>
  <si>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</si>
  <si>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</si>
  <si>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</si>
  <si>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</si>
  <si>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</si>
  <si>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</si>
  <si>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</si>
  <si>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</si>
  <si>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</si>
  <si>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</si>
  <si>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</si>
  <si>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</si>
  <si>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</si>
  <si>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</si>
  <si>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</si>
  <si>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</si>
  <si>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</si>
  <si>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</si>
  <si>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</si>
  <si>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</si>
  <si>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</si>
  <si>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</si>
  <si>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</si>
  <si>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</si>
  <si>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</si>
  <si>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</si>
  <si>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</si>
  <si>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</si>
  <si>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</si>
  <si>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</si>
  <si>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</si>
  <si>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</si>
  <si>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</si>
  <si>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</si>
  <si>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</si>
  <si>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</si>
  <si>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</si>
  <si>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</si>
  <si>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</si>
  <si>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</si>
  <si>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</si>
  <si>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</si>
  <si>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</si>
  <si>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</si>
  <si>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</si>
  <si>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</si>
  <si>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</si>
  <si>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</si>
  <si>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</si>
  <si>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</si>
  <si>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</si>
  <si>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</si>
  <si>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</si>
  <si>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</si>
  <si>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</si>
  <si>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</si>
  <si>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</si>
  <si>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</si>
  <si>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</si>
  <si>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</si>
  <si>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</si>
  <si>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</si>
  <si>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</si>
  <si>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</si>
  <si>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</si>
  <si>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</si>
  <si>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</si>
  <si>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</si>
  <si>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</si>
  <si>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</si>
  <si>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</si>
  <si>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</si>
  <si>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</si>
  <si>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</si>
  <si>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</si>
  <si>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</si>
  <si>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</si>
  <si>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</si>
  <si>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</si>
  <si>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</si>
  <si>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</si>
  <si>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</si>
  <si>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</si>
  <si>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</si>
  <si>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</si>
  <si>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</si>
  <si>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</si>
  <si>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</si>
  <si>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</si>
  <si>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</si>
  <si>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</si>
  <si>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</si>
  <si>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</si>
  <si>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</si>
  <si>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</si>
  <si>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</si>
  <si>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</si>
  <si>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</si>
  <si>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</si>
  <si>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</si>
  <si>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</si>
  <si>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</si>
  <si>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</si>
  <si>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</si>
  <si>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</si>
  <si>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</si>
  <si>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</si>
  <si>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</si>
  <si>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</si>
  <si>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</si>
  <si>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</si>
  <si>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</si>
  <si>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</si>
  <si>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</si>
  <si>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</si>
  <si>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</si>
  <si>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</si>
  <si>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</si>
  <si>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</si>
  <si>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</si>
  <si>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</si>
  <si>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</si>
  <si>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</si>
  <si>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</si>
  <si>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</si>
  <si>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</si>
  <si>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</si>
  <si>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</si>
  <si>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</si>
  <si>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</si>
  <si>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</si>
  <si>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</si>
  <si>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</si>
  <si>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</si>
  <si>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</si>
  <si>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</si>
  <si>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</si>
  <si>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</si>
  <si>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</si>
  <si>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</si>
  <si>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</si>
  <si>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</si>
  <si>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</si>
  <si>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</si>
  <si>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</si>
  <si>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</si>
  <si>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</si>
  <si>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</si>
  <si>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</si>
  <si>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</si>
  <si>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</si>
  <si>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</si>
  <si>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</si>
  <si>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</si>
  <si>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</si>
  <si>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</si>
  <si>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</si>
  <si>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</si>
  <si>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</si>
  <si>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</si>
  <si>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</si>
  <si>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</si>
  <si>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</si>
  <si>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</si>
  <si>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</si>
  <si>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</si>
  <si>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</si>
  <si>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</si>
  <si>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</si>
  <si>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</si>
  <si>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</si>
  <si>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</si>
  <si>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</si>
  <si>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</si>
  <si>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</si>
  <si>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</si>
  <si>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</si>
  <si>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</si>
  <si>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</si>
  <si>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</si>
  <si>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</si>
  <si>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</si>
  <si>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</si>
  <si>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</si>
  <si>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</si>
  <si>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</si>
  <si>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</si>
  <si>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</si>
  <si>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</si>
  <si>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</si>
  <si>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</si>
  <si>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</si>
  <si>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</si>
  <si>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</si>
  <si>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</si>
  <si>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</si>
  <si>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</si>
  <si>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</si>
  <si>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</si>
  <si>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</si>
  <si>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</si>
  <si>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</si>
  <si>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</si>
  <si>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</si>
  <si>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</si>
  <si>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</si>
  <si>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</si>
  <si>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</si>
  <si>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</si>
  <si>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</si>
  <si>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</si>
  <si>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</si>
  <si>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</si>
  <si>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</si>
  <si>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</si>
  <si>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</si>
  <si>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</si>
  <si>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</si>
  <si>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</si>
  <si>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</si>
  <si>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</si>
  <si>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</si>
  <si>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</si>
  <si>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</si>
  <si>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</si>
  <si>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</si>
  <si>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</si>
  <si>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</si>
  <si>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</si>
  <si>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</si>
  <si>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</si>
  <si>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</si>
  <si>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</si>
  <si>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</si>
  <si>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</si>
  <si>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</si>
  <si>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</si>
  <si>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</si>
  <si>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</si>
  <si>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</si>
  <si>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</si>
  <si>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</si>
  <si>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</si>
  <si>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</si>
  <si>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</si>
  <si>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</si>
  <si>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</si>
  <si>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</si>
  <si>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</si>
  <si>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</si>
  <si>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</si>
  <si>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</si>
  <si>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</si>
  <si>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</si>
  <si>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</si>
  <si>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</si>
  <si>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</si>
  <si>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</si>
  <si>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</si>
  <si>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</si>
  <si>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</si>
  <si>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</si>
  <si>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</si>
  <si>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</si>
  <si>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</si>
  <si>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</si>
  <si>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</si>
  <si>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</si>
  <si>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</si>
  <si>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</si>
  <si>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</si>
  <si>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</si>
  <si>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</si>
  <si>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</si>
  <si>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</si>
  <si>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</si>
  <si>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</si>
  <si>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</si>
  <si>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</si>
  <si>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</si>
  <si>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</si>
  <si>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</si>
  <si>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</si>
  <si>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</si>
  <si>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</si>
  <si>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</si>
  <si>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</si>
  <si>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</si>
  <si>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</si>
  <si>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</si>
  <si>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</si>
  <si>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</si>
  <si>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</si>
  <si>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</si>
  <si>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</si>
  <si>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</si>
  <si>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</si>
  <si>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</si>
  <si>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</si>
  <si>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</si>
  <si>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</si>
  <si>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</si>
  <si>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</si>
  <si>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</si>
  <si>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</si>
  <si>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</si>
  <si>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</si>
  <si>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</si>
  <si>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</si>
  <si>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</si>
  <si>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</si>
  <si>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</si>
  <si>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</si>
  <si>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</si>
  <si>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</si>
  <si>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</si>
  <si>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</si>
  <si>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</si>
  <si>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</si>
  <si>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</si>
  <si>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</si>
  <si>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</si>
  <si>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</si>
  <si>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</si>
  <si>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</si>
  <si>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</si>
  <si>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</si>
  <si>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</si>
  <si>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</si>
  <si>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</si>
  <si>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</si>
  <si>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</si>
  <si>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</si>
  <si>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</si>
  <si>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</si>
  <si>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</si>
  <si>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</si>
  <si>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</si>
  <si>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</si>
  <si>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</si>
  <si>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</si>
  <si>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</si>
  <si>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</si>
  <si>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</si>
  <si>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</si>
  <si>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</si>
  <si>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</si>
  <si>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</si>
  <si>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</si>
  <si>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</si>
  <si>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</si>
  <si>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</si>
  <si>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</si>
  <si>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</si>
  <si>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</si>
  <si>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</si>
  <si>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</si>
  <si>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</si>
  <si>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</si>
  <si>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</si>
  <si>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</si>
  <si>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</si>
  <si>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</si>
  <si>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</si>
  <si>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</si>
  <si>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</si>
  <si>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</si>
  <si>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</si>
  <si>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</si>
  <si>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</si>
  <si>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</si>
  <si>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</si>
  <si>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</si>
  <si>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</si>
  <si>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</si>
  <si>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</si>
  <si>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</si>
  <si>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</si>
  <si>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</si>
  <si>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</si>
  <si>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</si>
  <si>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</si>
  <si>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</si>
  <si>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</si>
  <si>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</si>
  <si>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</si>
  <si>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</si>
  <si>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</si>
  <si>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</si>
  <si>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</si>
  <si>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</si>
  <si>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</si>
  <si>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</si>
  <si>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</si>
  <si>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</si>
  <si>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</si>
  <si>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</si>
  <si>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</si>
  <si>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</si>
  <si>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</si>
  <si>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</si>
  <si>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</si>
  <si>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</si>
  <si>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</si>
  <si>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</si>
  <si>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</si>
  <si>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</si>
  <si>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</si>
  <si>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</si>
  <si>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</si>
  <si>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</si>
  <si>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</si>
  <si>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</si>
  <si>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</si>
  <si>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</si>
  <si>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</si>
  <si>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</si>
  <si>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</si>
  <si>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</si>
  <si>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</si>
  <si>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</si>
  <si>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</si>
  <si>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</si>
  <si>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</si>
  <si>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</si>
  <si>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</si>
  <si>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</si>
  <si>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</si>
  <si>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</si>
  <si>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</si>
  <si>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</si>
  <si>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</si>
  <si>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</si>
  <si>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</si>
  <si>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</si>
  <si>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</si>
  <si>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</si>
  <si>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</si>
  <si>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</si>
  <si>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</si>
  <si>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</si>
  <si>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</si>
  <si>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</si>
  <si>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</si>
  <si>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</si>
  <si>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</si>
  <si>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</si>
  <si>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</si>
  <si>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</si>
  <si>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</si>
  <si>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</si>
  <si>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</si>
  <si>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</si>
  <si>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</si>
  <si>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</si>
  <si>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</si>
  <si>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</si>
  <si>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</si>
  <si>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</si>
  <si>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</si>
  <si>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</si>
  <si>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</si>
  <si>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</si>
  <si>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</si>
  <si>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</si>
  <si>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</si>
  <si>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</si>
  <si>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</si>
  <si>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</si>
  <si>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</si>
  <si>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</si>
  <si>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</si>
  <si>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</si>
  <si>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</si>
  <si>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</si>
  <si>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</si>
  <si>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</si>
  <si>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</si>
  <si>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</si>
  <si>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</si>
  <si>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</si>
  <si>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</si>
  <si>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</si>
  <si>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</si>
  <si>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</si>
  <si>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</si>
  <si>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</si>
  <si>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</si>
  <si>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</si>
  <si>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</si>
  <si>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</si>
  <si>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</si>
  <si>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</si>
  <si>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</si>
  <si>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</si>
  <si>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</si>
  <si>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</si>
  <si>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</si>
  <si>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</si>
  <si>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</si>
  <si>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</si>
  <si>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</si>
  <si>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</si>
  <si>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</si>
  <si>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</si>
  <si>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</si>
  <si>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</si>
  <si>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</si>
  <si>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</si>
  <si>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</si>
  <si>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</si>
  <si>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</si>
  <si>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</si>
  <si>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</si>
  <si>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</si>
  <si>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</si>
  <si>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</si>
  <si>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</si>
  <si>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</si>
  <si>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</si>
  <si>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</si>
  <si>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</si>
  <si>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</si>
  <si>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</si>
  <si>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</si>
  <si>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</si>
  <si>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</si>
  <si>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</si>
  <si>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</si>
  <si>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</si>
  <si>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</si>
  <si>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</si>
  <si>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</si>
  <si>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</si>
  <si>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</si>
  <si>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</si>
  <si>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</si>
  <si>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</si>
  <si>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</si>
  <si>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</si>
  <si>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</si>
  <si>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</si>
  <si>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</si>
  <si>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</si>
  <si>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</si>
  <si>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</si>
  <si>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</si>
  <si>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</si>
  <si>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</si>
  <si>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</si>
  <si>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</si>
  <si>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</si>
  <si>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</si>
  <si>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</si>
  <si>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</si>
  <si>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</si>
  <si>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</si>
  <si>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</si>
  <si>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</si>
  <si>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</si>
  <si>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</si>
  <si>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</si>
  <si>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</si>
  <si>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</si>
  <si>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</si>
  <si>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</si>
  <si>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</si>
  <si>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</si>
  <si>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</si>
  <si>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</si>
  <si>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</si>
  <si>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</si>
  <si>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</si>
  <si>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</si>
  <si>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</si>
  <si>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</si>
  <si>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</si>
  <si>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</si>
  <si>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</si>
  <si>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</si>
  <si>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</si>
  <si>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</si>
  <si>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</si>
  <si>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</si>
  <si>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</si>
  <si>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</si>
  <si>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</si>
  <si>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</si>
  <si>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</si>
  <si>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</si>
  <si>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</si>
  <si>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</si>
  <si>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</si>
  <si>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</si>
  <si>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</si>
  <si>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</si>
  <si>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</si>
  <si>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</si>
  <si>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</si>
  <si>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</si>
  <si>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</si>
  <si>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</si>
  <si>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</si>
  <si>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</si>
  <si>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</si>
  <si>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</si>
  <si>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</si>
  <si>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</si>
  <si>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</si>
  <si>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</si>
  <si>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</si>
  <si>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</si>
  <si>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</si>
  <si>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</si>
  <si>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</si>
  <si>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</si>
  <si>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</si>
  <si>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</si>
  <si>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</si>
  <si>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</si>
  <si>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</si>
  <si>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</si>
  <si>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</si>
  <si>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</si>
  <si>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</si>
  <si>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</si>
  <si>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</si>
  <si>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</si>
  <si>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</si>
  <si>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</si>
  <si>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</si>
  <si>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</si>
  <si>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</si>
  <si>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</si>
  <si>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</si>
  <si>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</si>
  <si>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</si>
  <si>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</si>
  <si>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</si>
  <si>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</si>
  <si>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</si>
  <si>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</si>
  <si>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</si>
  <si>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</si>
  <si>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</si>
  <si>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</si>
  <si>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</si>
  <si>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</si>
  <si>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</si>
  <si>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</si>
  <si>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</si>
  <si>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</si>
  <si>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</si>
  <si>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</si>
  <si>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</si>
  <si>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</si>
  <si>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</si>
  <si>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</si>
  <si>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</si>
  <si>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</si>
  <si>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</si>
  <si>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</si>
  <si>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</si>
  <si>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</si>
  <si>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</si>
  <si>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</si>
  <si>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</si>
  <si>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</si>
  <si>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</si>
  <si>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</si>
  <si>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</si>
  <si>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</si>
  <si>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</si>
  <si>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</si>
  <si>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</si>
  <si>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</si>
  <si>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</si>
  <si>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</si>
  <si>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</si>
  <si>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</si>
  <si>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</si>
  <si>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</si>
  <si>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</si>
  <si>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</si>
  <si>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</si>
  <si>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</si>
  <si>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</si>
  <si>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</si>
  <si>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</si>
  <si>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</si>
  <si>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</si>
  <si>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</si>
  <si>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</si>
  <si>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</si>
  <si>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</si>
  <si>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</si>
  <si>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</si>
  <si>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</si>
  <si>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</si>
  <si>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</si>
  <si>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</si>
  <si>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</si>
  <si>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</si>
  <si>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</si>
  <si>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</si>
  <si>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</si>
  <si>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</si>
  <si>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</si>
  <si>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</si>
  <si>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</si>
  <si>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</si>
  <si>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</si>
  <si>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</si>
  <si>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</si>
  <si>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</si>
  <si>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</si>
  <si>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</si>
  <si>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</si>
  <si>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</si>
  <si>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</si>
  <si>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</si>
  <si>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</si>
  <si>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</si>
  <si>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</si>
  <si>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</si>
  <si>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</si>
  <si>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</si>
  <si>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</si>
  <si>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</si>
  <si>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</si>
  <si>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</si>
  <si>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</si>
  <si>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</si>
  <si>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</si>
  <si>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</si>
  <si>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</si>
  <si>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</si>
  <si>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</si>
  <si>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</si>
  <si>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</si>
  <si>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</si>
  <si>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</si>
  <si>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</si>
  <si>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</si>
  <si>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</si>
  <si>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</si>
  <si>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</si>
  <si>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</si>
  <si>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</si>
  <si>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</si>
  <si>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</si>
  <si>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</si>
  <si>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</si>
  <si>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</si>
  <si>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</si>
  <si>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</si>
  <si>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</si>
  <si>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</si>
  <si>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</si>
  <si>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</si>
  <si>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</si>
  <si>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</si>
  <si>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</si>
  <si>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</si>
  <si>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</si>
  <si>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</si>
  <si>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</si>
  <si>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</si>
  <si>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</si>
  <si>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</si>
  <si>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</si>
  <si>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</si>
  <si>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</si>
  <si>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</si>
  <si>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</si>
  <si>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</si>
  <si>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</si>
  <si>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</si>
  <si>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</si>
  <si>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</si>
  <si>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</si>
  <si>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</si>
  <si>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</si>
  <si>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</si>
  <si>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</si>
  <si>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</si>
  <si>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</si>
  <si>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</si>
  <si>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</si>
  <si>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</si>
  <si>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</si>
  <si>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</si>
  <si>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</si>
  <si>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</si>
  <si>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</si>
  <si>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</si>
  <si>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</si>
  <si>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</si>
  <si>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</si>
  <si>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</si>
  <si>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</si>
  <si>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</si>
  <si>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</si>
  <si>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</si>
  <si>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</si>
  <si>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</si>
  <si>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</si>
  <si>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</si>
  <si>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</si>
  <si>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</si>
  <si>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</si>
  <si>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</si>
  <si>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</si>
  <si>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</si>
  <si>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</si>
  <si>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</si>
  <si>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</si>
  <si>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</si>
  <si>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</si>
  <si>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</si>
  <si>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</si>
  <si>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</si>
  <si>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</si>
  <si>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</si>
  <si>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</si>
  <si>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</si>
  <si>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</si>
  <si>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</si>
  <si>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</si>
  <si>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</si>
  <si>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</si>
  <si>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</si>
  <si>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</si>
  <si>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</si>
  <si>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</si>
  <si>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</si>
  <si>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</si>
  <si>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</si>
  <si>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</si>
  <si>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</si>
  <si>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</si>
  <si>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</si>
  <si>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</si>
  <si>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</si>
  <si>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</si>
  <si>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</si>
  <si>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</si>
  <si>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</si>
  <si>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</si>
  <si>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</si>
  <si>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</si>
  <si>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</si>
  <si>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</si>
  <si>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</si>
  <si>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</si>
  <si>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</si>
  <si>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</si>
  <si>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</si>
  <si>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</si>
  <si>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</si>
  <si>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</si>
  <si>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</si>
  <si>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</si>
  <si>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</si>
  <si>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</si>
  <si>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</si>
  <si>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</si>
  <si>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</si>
  <si>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</si>
  <si>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</si>
  <si>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</si>
  <si>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</si>
  <si>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</si>
  <si>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</si>
  <si>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</si>
  <si>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</si>
  <si>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</si>
  <si>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</si>
  <si>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</si>
  <si>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</si>
  <si>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</si>
  <si>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</si>
  <si>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</si>
  <si>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</si>
  <si>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</si>
  <si>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</si>
  <si>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</si>
  <si>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</si>
  <si>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</si>
  <si>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</si>
  <si>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</si>
  <si>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</si>
  <si>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</si>
  <si>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</si>
  <si>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</si>
  <si>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</si>
  <si>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</si>
  <si>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</si>
  <si>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</si>
  <si>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</si>
  <si>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</si>
  <si>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</si>
  <si>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</si>
  <si>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</si>
  <si>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</si>
  <si>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</si>
  <si>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</si>
  <si>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</si>
  <si>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</si>
  <si>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</si>
  <si>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</si>
  <si>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</si>
  <si>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</si>
  <si>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</si>
  <si>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</si>
  <si>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</si>
  <si>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</si>
  <si>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</si>
  <si>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</si>
  <si>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</si>
  <si>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</si>
  <si>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</si>
  <si>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</si>
  <si>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</si>
  <si>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</si>
  <si>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</si>
  <si>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</si>
  <si>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</si>
  <si>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</si>
  <si>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</si>
  <si>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</si>
  <si>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</si>
  <si>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</si>
  <si>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</si>
  <si>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</si>
  <si>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</si>
  <si>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</si>
  <si>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</si>
  <si>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</si>
  <si>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</si>
  <si>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</si>
  <si>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</si>
  <si>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</si>
  <si>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</si>
  <si>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</si>
  <si>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</si>
  <si>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</si>
  <si>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</si>
  <si>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</si>
  <si>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</si>
  <si>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</si>
  <si>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</si>
  <si>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</si>
  <si>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</si>
  <si>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</si>
  <si>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</si>
  <si>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</si>
  <si>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</si>
  <si>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</si>
  <si>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</si>
  <si>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</si>
  <si>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</si>
  <si>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</si>
  <si>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</si>
  <si>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</si>
  <si>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</si>
  <si>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</si>
  <si>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</si>
  <si>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</si>
  <si>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</si>
  <si>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</si>
  <si>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</si>
  <si>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</si>
  <si>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</si>
  <si>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</si>
  <si>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</si>
  <si>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</si>
  <si>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</si>
  <si>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</si>
  <si>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</si>
  <si>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</si>
  <si>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</si>
  <si>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</si>
  <si>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</si>
  <si>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</si>
  <si>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</si>
  <si>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</si>
  <si>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</si>
  <si>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</si>
  <si>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</si>
  <si>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</si>
  <si>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</si>
  <si>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</si>
  <si>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</si>
  <si>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</si>
  <si>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</si>
  <si>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</si>
  <si>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</si>
  <si>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</si>
  <si>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</si>
  <si>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</si>
  <si>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</si>
  <si>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</si>
  <si>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</si>
  <si>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</si>
  <si>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</si>
  <si>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</si>
  <si>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</si>
  <si>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</si>
  <si>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</si>
  <si>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</si>
  <si>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</si>
  <si>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</si>
  <si>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</si>
  <si>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</si>
  <si>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</si>
  <si>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</si>
  <si>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</si>
  <si>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</si>
  <si>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</si>
  <si>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</si>
  <si>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</si>
  <si>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</si>
  <si>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</si>
  <si>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</si>
  <si>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</si>
  <si>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</si>
  <si>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</si>
  <si>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</si>
  <si>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</si>
  <si>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</si>
  <si>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</si>
  <si>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</si>
  <si>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</si>
  <si>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</si>
  <si>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</si>
  <si>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</si>
  <si>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</si>
  <si>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</si>
  <si>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</si>
  <si>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</si>
  <si>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</si>
  <si>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</si>
  <si>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</si>
  <si>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</si>
  <si>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</si>
  <si>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</si>
  <si>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</si>
  <si>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</si>
  <si>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</si>
  <si>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</si>
  <si>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</si>
  <si>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</si>
  <si>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</si>
  <si>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</si>
  <si>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</si>
  <si>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</si>
  <si>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</si>
  <si>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</si>
  <si>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</si>
  <si>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</si>
  <si>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</si>
  <si>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</si>
  <si>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</si>
  <si>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</si>
  <si>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</si>
  <si>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</si>
  <si>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</si>
  <si>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</si>
  <si>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</si>
  <si>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</si>
  <si>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</si>
  <si>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</si>
  <si>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</si>
  <si>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</si>
  <si>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</si>
  <si>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</si>
  <si>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</si>
  <si>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</si>
  <si>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</si>
  <si>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</si>
  <si>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</si>
  <si>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</si>
  <si>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</si>
  <si>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</si>
  <si>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</si>
  <si>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</si>
  <si>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</si>
  <si>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</si>
  <si>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</si>
  <si>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</si>
  <si>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</si>
  <si>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</si>
  <si>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</si>
  <si>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</si>
  <si>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</si>
  <si>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</si>
  <si>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</si>
  <si>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</si>
  <si>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</si>
  <si>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</si>
  <si>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</si>
  <si>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</si>
  <si>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</si>
  <si>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</si>
  <si>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</si>
  <si>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</si>
  <si>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</si>
  <si>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</si>
  <si>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</si>
  <si>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</si>
  <si>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</si>
  <si>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</si>
  <si>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</si>
  <si>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</si>
  <si>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</si>
  <si>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</si>
  <si>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</si>
  <si>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</si>
  <si>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</si>
  <si>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</si>
  <si>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</si>
  <si>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</si>
  <si>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</si>
  <si>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</si>
  <si>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</si>
  <si>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</si>
  <si>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</si>
  <si>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</si>
  <si>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</si>
  <si>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</si>
  <si>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</si>
  <si>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</si>
  <si>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</si>
  <si>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</si>
  <si>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</si>
  <si>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</si>
  <si>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</si>
  <si>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</si>
  <si>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</si>
  <si>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</si>
  <si>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</si>
  <si>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</si>
  <si>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</si>
  <si>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</si>
  <si>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</si>
  <si>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</si>
  <si>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</si>
  <si>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</si>
  <si>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</si>
  <si>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</si>
  <si>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</si>
  <si>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</si>
  <si>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</si>
  <si>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</si>
  <si>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</si>
  <si>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</si>
  <si>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</si>
  <si>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</si>
  <si>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</si>
  <si>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</si>
  <si>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</si>
  <si>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</si>
  <si>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</si>
  <si>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</si>
  <si>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</si>
  <si>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</si>
  <si>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</si>
  <si>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</si>
  <si>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</si>
  <si>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</si>
  <si>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</si>
  <si>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</si>
  <si>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</si>
  <si>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</si>
  <si>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</si>
  <si>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</si>
  <si>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</si>
  <si>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</si>
  <si>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</si>
  <si>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</si>
  <si>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</si>
  <si>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</si>
  <si>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</si>
  <si>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</si>
  <si>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</si>
  <si>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</si>
  <si>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</si>
  <si>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</si>
  <si>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</si>
  <si>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</si>
  <si>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</si>
  <si>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</si>
  <si>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</si>
  <si>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</si>
  <si>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</si>
  <si>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</si>
  <si>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</si>
  <si>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</si>
  <si>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</si>
  <si>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</si>
  <si>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</si>
  <si>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</si>
  <si>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</si>
  <si>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</si>
  <si>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</si>
  <si>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</si>
  <si>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</si>
  <si>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</si>
  <si>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</si>
  <si>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</si>
  <si>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</si>
  <si>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</si>
  <si>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</si>
  <si>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</si>
  <si>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</si>
  <si>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</si>
  <si>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</si>
  <si>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</si>
  <si>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</si>
  <si>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</si>
  <si>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</si>
  <si>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</si>
  <si>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</si>
  <si>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</si>
  <si>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</si>
  <si>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</si>
  <si>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</si>
  <si>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</si>
  <si>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</si>
  <si>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</si>
  <si>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</si>
  <si>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</si>
  <si>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</si>
  <si>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</si>
  <si>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</si>
  <si>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</si>
  <si>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</si>
  <si>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</si>
  <si>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</si>
  <si>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</si>
  <si>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</si>
  <si>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</si>
  <si>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</si>
  <si>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</si>
  <si>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</si>
  <si>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</si>
  <si>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</si>
  <si>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</si>
  <si>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</si>
  <si>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</si>
  <si>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</si>
  <si>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</si>
  <si>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</si>
  <si>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</si>
  <si>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</si>
  <si>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</si>
  <si>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</si>
  <si>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</si>
  <si>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</si>
  <si>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</si>
  <si>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</si>
  <si>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</si>
  <si>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</si>
  <si>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</si>
  <si>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</si>
  <si>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</si>
  <si>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</si>
  <si>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</si>
  <si>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</si>
  <si>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</si>
  <si>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</si>
  <si>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</si>
  <si>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</si>
  <si>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</si>
  <si>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</si>
  <si>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</si>
  <si>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</si>
  <si>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</si>
  <si>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</si>
  <si>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</si>
  <si>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</si>
  <si>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</si>
  <si>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</si>
  <si>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</si>
  <si>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</si>
  <si>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</si>
  <si>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</si>
  <si>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</si>
  <si>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</si>
  <si>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</si>
  <si>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</si>
  <si>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</si>
  <si>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</si>
  <si>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</si>
  <si>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</si>
  <si>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</si>
  <si>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</si>
  <si>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</si>
  <si>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</si>
  <si>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</si>
  <si>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</si>
  <si>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</si>
  <si>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</si>
  <si>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</si>
  <si>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</si>
  <si>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</si>
  <si>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</si>
  <si>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</si>
  <si>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</si>
  <si>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</si>
  <si>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</si>
  <si>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</si>
  <si>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</si>
  <si>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</si>
  <si>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</si>
  <si>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</si>
  <si>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</si>
  <si>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</si>
  <si>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</si>
  <si>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</si>
  <si>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</si>
  <si>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</si>
  <si>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</si>
  <si>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</si>
  <si>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</si>
  <si>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</si>
  <si>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</si>
  <si>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</si>
  <si>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</si>
  <si>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</si>
  <si>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</si>
  <si>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</si>
  <si>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</si>
  <si>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</si>
  <si>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</si>
  <si>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</si>
  <si>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</si>
  <si>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</si>
  <si>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</si>
  <si>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</si>
  <si>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</si>
  <si>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</si>
  <si>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</si>
  <si>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</si>
  <si>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</si>
  <si>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</si>
  <si>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</si>
  <si>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</si>
  <si>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</si>
  <si>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</si>
  <si>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</si>
  <si>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</si>
  <si>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</si>
  <si>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</si>
  <si>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</si>
  <si>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</si>
  <si>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</si>
  <si>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</si>
  <si>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</si>
  <si>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</si>
  <si>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</si>
  <si>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</si>
  <si>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</si>
  <si>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</si>
  <si>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</si>
  <si>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</si>
  <si>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</si>
  <si>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</si>
  <si>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</si>
  <si>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</si>
  <si>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</si>
  <si>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</si>
  <si>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</si>
  <si>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</si>
  <si>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</si>
  <si>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</si>
  <si>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</si>
  <si>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</si>
  <si>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</si>
  <si>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</si>
  <si>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</si>
  <si>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</si>
  <si>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</si>
  <si>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</si>
  <si>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</si>
  <si>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</si>
  <si>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</si>
  <si>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</si>
  <si>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</si>
  <si>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</si>
  <si>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</si>
  <si>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</si>
  <si>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</si>
  <si>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</si>
  <si>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</si>
  <si>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</si>
  <si>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</si>
  <si>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</si>
  <si>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</si>
  <si>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</si>
  <si>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</si>
  <si>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</si>
  <si>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</si>
  <si>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</si>
  <si>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</si>
  <si>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</si>
  <si>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</si>
  <si>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</si>
  <si>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</si>
  <si>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</si>
  <si>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</si>
  <si>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</si>
  <si>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</si>
  <si>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</si>
  <si>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</si>
  <si>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</si>
  <si>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</si>
  <si>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</si>
  <si>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</si>
  <si>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</si>
  <si>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</si>
  <si>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</si>
  <si>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</si>
  <si>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</si>
  <si>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</si>
  <si>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</si>
  <si>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</si>
  <si>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</si>
  <si>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</si>
  <si>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</si>
  <si>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</si>
  <si>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</si>
  <si>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</si>
  <si>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</si>
  <si>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</si>
  <si>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</si>
  <si>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</si>
  <si>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</si>
  <si>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</si>
  <si>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</si>
  <si>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</si>
  <si>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</si>
  <si>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</si>
  <si>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</si>
  <si>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</si>
  <si>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</si>
  <si>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</si>
  <si>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</si>
  <si>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</si>
  <si>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</si>
  <si>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</si>
  <si>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</si>
  <si>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</si>
  <si>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</si>
  <si>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</si>
  <si>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</si>
  <si>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</si>
  <si>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</si>
  <si>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</si>
  <si>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</si>
  <si>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</si>
  <si>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</si>
  <si>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</si>
  <si>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</si>
  <si>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</si>
  <si>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</si>
  <si>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</si>
  <si>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</si>
  <si>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</si>
  <si>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</si>
  <si>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</si>
  <si>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</si>
  <si>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</si>
  <si>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</si>
  <si>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</si>
  <si>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</si>
  <si>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</si>
  <si>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</si>
  <si>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</si>
  <si>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</si>
  <si>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</si>
  <si>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</si>
  <si>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</si>
  <si>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</si>
  <si>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</si>
  <si>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</si>
  <si>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</si>
  <si>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</si>
  <si>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</si>
  <si>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</si>
  <si>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</si>
  <si>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</si>
  <si>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</si>
  <si>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</si>
  <si>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</si>
  <si>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</si>
  <si>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</si>
  <si>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</si>
  <si>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</si>
  <si>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</si>
  <si>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</si>
  <si>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</si>
  <si>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</si>
  <si>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</si>
  <si>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</si>
  <si>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</si>
  <si>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</si>
  <si>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</si>
  <si>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</si>
  <si>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</si>
  <si>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</si>
  <si>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</si>
  <si>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</si>
  <si>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</si>
  <si>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</si>
  <si>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</si>
  <si>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</si>
  <si>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</si>
  <si>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</si>
  <si>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</si>
  <si>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</si>
  <si>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</si>
  <si>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</si>
  <si>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</si>
  <si>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</si>
  <si>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</si>
  <si>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</si>
  <si>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</si>
  <si>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</si>
  <si>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</si>
  <si>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</si>
  <si>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</si>
  <si>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</si>
  <si>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</si>
  <si>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</si>
  <si>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</si>
  <si>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</si>
  <si>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</si>
  <si>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</si>
  <si>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</si>
  <si>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</si>
  <si>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</si>
  <si>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</si>
  <si>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</si>
  <si>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</si>
  <si>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</si>
  <si>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</si>
  <si>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</si>
  <si>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</si>
  <si>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</si>
  <si>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</si>
  <si>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</si>
  <si>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</si>
  <si>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</si>
  <si>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</si>
  <si>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</si>
  <si>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</si>
  <si>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</si>
  <si>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</si>
  <si>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</si>
  <si>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</si>
  <si>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</si>
  <si>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</si>
  <si>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</si>
  <si>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</si>
  <si>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</si>
  <si>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</si>
  <si>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</si>
  <si>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</si>
  <si>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</si>
  <si>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</si>
  <si>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</si>
  <si>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</si>
  <si>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</si>
  <si>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</si>
  <si>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</si>
  <si>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</si>
  <si>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</si>
  <si>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</si>
  <si>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</si>
  <si>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</si>
  <si>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</si>
  <si>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</si>
  <si>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</si>
  <si>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</si>
  <si>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</si>
  <si>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</si>
  <si>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</si>
  <si>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</si>
  <si>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</si>
  <si>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</si>
  <si>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</si>
  <si>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</si>
  <si>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</si>
  <si>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</si>
  <si>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</si>
  <si>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</si>
  <si>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</si>
  <si>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</si>
  <si>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</si>
  <si>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</si>
  <si>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</si>
  <si>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</si>
  <si>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</si>
  <si>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</si>
  <si>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</si>
  <si>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</si>
  <si>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</si>
  <si>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</si>
  <si>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</si>
  <si>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</si>
  <si>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</si>
  <si>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</si>
  <si>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</si>
  <si>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</si>
  <si>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</si>
  <si>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</si>
  <si>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</si>
  <si>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</si>
  <si>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</si>
  <si>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</si>
  <si>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</si>
  <si>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</si>
  <si>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</si>
  <si>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</si>
  <si>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</si>
  <si>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</si>
  <si>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</si>
  <si>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</si>
  <si>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</si>
  <si>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</si>
  <si>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</si>
  <si>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</si>
  <si>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</si>
  <si>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</si>
  <si>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</si>
  <si>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</si>
  <si>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</si>
  <si>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</si>
  <si>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</si>
  <si>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</si>
  <si>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</si>
  <si>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</si>
  <si>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</si>
  <si>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</si>
  <si>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</si>
  <si>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</si>
  <si>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</si>
  <si>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</si>
  <si>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</si>
  <si>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</si>
  <si>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</si>
  <si>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</si>
  <si>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</si>
  <si>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</si>
  <si>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</si>
  <si>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</si>
  <si>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</si>
  <si>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</si>
  <si>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</si>
  <si>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</si>
  <si>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</si>
  <si>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</si>
  <si>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</si>
  <si>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</si>
  <si>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</si>
  <si>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</si>
  <si>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</si>
  <si>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</si>
  <si>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</si>
  <si>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</si>
  <si>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</si>
  <si>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</si>
  <si>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</si>
  <si>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</si>
  <si>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</si>
  <si>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</si>
  <si>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</si>
  <si>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</si>
  <si>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</si>
  <si>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</si>
  <si>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</si>
  <si>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</si>
  <si>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</si>
  <si>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</si>
  <si>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</si>
  <si>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</si>
  <si>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</si>
  <si>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</si>
  <si>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</si>
  <si>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</si>
  <si>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</si>
  <si>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</si>
  <si>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</si>
  <si>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</si>
  <si>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</si>
  <si>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</si>
  <si>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</si>
  <si>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</si>
  <si>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</si>
  <si>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</si>
  <si>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</si>
  <si>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</si>
  <si>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</si>
  <si>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</si>
  <si>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</si>
  <si>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</si>
  <si>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</si>
  <si>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</si>
  <si>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</si>
  <si>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</si>
  <si>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</si>
  <si>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</si>
  <si>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</si>
  <si>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</si>
  <si>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</si>
  <si>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</si>
  <si>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</si>
  <si>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</si>
  <si>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</si>
  <si>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</si>
  <si>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</si>
  <si>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</si>
  <si>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</si>
  <si>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</si>
  <si>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</si>
  <si>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</si>
  <si>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</si>
  <si>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</si>
  <si>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</si>
  <si>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</si>
  <si>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</si>
  <si>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</si>
  <si>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</si>
  <si>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</si>
  <si>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</si>
  <si>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</si>
  <si>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</si>
  <si>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</si>
  <si>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</si>
  <si>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</si>
  <si>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</si>
  <si>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</si>
  <si>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</si>
  <si>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</si>
  <si>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</si>
  <si>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</si>
  <si>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</si>
  <si>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</si>
  <si>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</si>
  <si>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</si>
  <si>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</si>
  <si>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</si>
  <si>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</si>
  <si>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</si>
  <si>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</si>
  <si>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</si>
  <si>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</si>
  <si>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</si>
  <si>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</si>
  <si>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</si>
  <si>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</si>
  <si>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</si>
  <si>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</si>
  <si>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</si>
  <si>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</si>
  <si>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</si>
  <si>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</si>
  <si>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</si>
  <si>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</si>
  <si>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</si>
  <si>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</si>
  <si>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</si>
  <si>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</si>
  <si>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</si>
  <si>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</si>
  <si>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</si>
  <si>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</si>
  <si>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</si>
  <si>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</si>
  <si>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</si>
  <si>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</si>
  <si>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</si>
  <si>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</si>
  <si>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</si>
  <si>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</si>
  <si>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</si>
  <si>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</si>
  <si>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</si>
  <si>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</si>
  <si>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</si>
  <si>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</si>
  <si>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</si>
  <si>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</si>
  <si>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</si>
  <si>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</si>
  <si>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</si>
  <si>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</si>
  <si>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</si>
  <si>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</si>
  <si>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</si>
  <si>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</si>
  <si>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</si>
  <si>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</si>
  <si>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</si>
  <si>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</si>
  <si>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</si>
  <si>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</si>
  <si>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</si>
  <si>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</si>
  <si>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</si>
  <si>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</si>
  <si>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</si>
  <si>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</si>
  <si>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</si>
  <si>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</si>
  <si>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</si>
  <si>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</si>
  <si>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</si>
  <si>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</si>
  <si>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</si>
  <si>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</si>
  <si>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</si>
  <si>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</si>
  <si>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</si>
  <si>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</si>
  <si>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</si>
  <si>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</si>
  <si>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</si>
  <si>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</si>
  <si>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</si>
  <si>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</si>
  <si>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</si>
  <si>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</si>
  <si>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</si>
  <si>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</si>
  <si>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</si>
  <si>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</si>
  <si>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</si>
  <si>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</si>
  <si>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</si>
  <si>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</si>
  <si>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</si>
  <si>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</si>
  <si>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</si>
  <si>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</si>
  <si>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</si>
  <si>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</si>
  <si>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</si>
  <si>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</si>
  <si>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</si>
  <si>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</si>
  <si>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</si>
  <si>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</si>
  <si>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</si>
  <si>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</si>
  <si>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</si>
  <si>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</si>
  <si>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</si>
  <si>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</si>
  <si>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</si>
  <si>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</si>
  <si>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</si>
  <si>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</si>
  <si>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</si>
  <si>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</si>
  <si>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</si>
  <si>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</si>
  <si>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</si>
  <si>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</si>
  <si>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</si>
  <si>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</si>
  <si>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</si>
  <si>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</si>
  <si>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</si>
  <si>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</si>
  <si>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</si>
  <si>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</si>
  <si>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</si>
  <si>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</si>
  <si>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</si>
  <si>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</si>
  <si>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</si>
  <si>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</si>
  <si>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</si>
  <si>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</si>
  <si>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</si>
  <si>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</si>
  <si>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</si>
  <si>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</si>
  <si>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</si>
  <si>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</si>
  <si>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</si>
  <si>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</si>
  <si>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</si>
  <si>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</si>
  <si>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</si>
  <si>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</si>
  <si>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</si>
  <si>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</si>
  <si>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</si>
  <si>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</si>
  <si>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</si>
  <si>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</si>
  <si>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</si>
  <si>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</si>
  <si>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</si>
  <si>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</si>
  <si>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</si>
  <si>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</si>
  <si>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</si>
  <si>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</si>
  <si>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</si>
  <si>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</si>
  <si>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</si>
  <si>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</si>
  <si>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</si>
  <si>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</si>
  <si>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</si>
  <si>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</si>
  <si>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</si>
  <si>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</si>
  <si>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</si>
  <si>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</si>
  <si>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</si>
  <si>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</si>
  <si>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</si>
  <si>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</si>
  <si>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</si>
  <si>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</si>
  <si>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</si>
  <si>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</si>
  <si>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</si>
  <si>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</si>
  <si>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</si>
  <si>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</si>
  <si>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</si>
  <si>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</si>
  <si>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</si>
  <si>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</si>
  <si>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</si>
  <si>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</si>
  <si>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</si>
  <si>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</si>
  <si>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</si>
  <si>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</si>
  <si>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</si>
  <si>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</si>
  <si>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</si>
  <si>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</si>
  <si>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</si>
  <si>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</si>
  <si>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</si>
  <si>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</si>
  <si>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</si>
  <si>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</si>
  <si>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</si>
  <si>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</si>
  <si>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</si>
  <si>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</si>
  <si>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</si>
  <si>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</si>
  <si>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</si>
  <si>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</si>
  <si>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</si>
  <si>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</si>
  <si>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</si>
  <si>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</si>
  <si>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</si>
  <si>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</si>
  <si>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</si>
  <si>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</si>
  <si>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</si>
  <si>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</si>
  <si>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</si>
  <si>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</si>
  <si>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</si>
  <si>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</si>
  <si>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</si>
  <si>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</si>
  <si>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</si>
  <si>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</si>
  <si>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</si>
  <si>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</si>
  <si>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</si>
  <si>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</si>
  <si>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</si>
  <si>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</si>
  <si>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</si>
  <si>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</si>
  <si>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</si>
  <si>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</si>
  <si>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</si>
  <si>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</si>
  <si>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</si>
  <si>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</si>
  <si>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</si>
  <si>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</si>
  <si>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</si>
  <si>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</si>
  <si>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</si>
  <si>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</si>
  <si>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</si>
  <si>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</si>
  <si>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</si>
  <si>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</si>
  <si>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</si>
  <si>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</si>
  <si>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</si>
  <si>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</si>
  <si>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</si>
  <si>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</si>
  <si>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</si>
  <si>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</si>
  <si>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</si>
  <si>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</si>
  <si>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</si>
  <si>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</si>
  <si>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</si>
  <si>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</si>
  <si>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</si>
  <si>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</si>
  <si>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</si>
  <si>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</si>
  <si>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</si>
  <si>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</si>
  <si>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</si>
  <si>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</si>
  <si>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</si>
  <si>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</si>
  <si>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</si>
  <si>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</si>
  <si>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</si>
  <si>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</si>
  <si>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</si>
  <si>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</si>
  <si>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</si>
  <si>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</si>
  <si>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</si>
  <si>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</si>
  <si>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</si>
  <si>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</si>
  <si>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</si>
  <si>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</si>
  <si>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</si>
  <si>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</si>
  <si>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</si>
  <si>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</si>
  <si>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</si>
  <si>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</si>
  <si>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</si>
  <si>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</si>
  <si>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</si>
  <si>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</si>
  <si>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</si>
  <si>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</si>
  <si>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</si>
  <si>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</si>
  <si>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</si>
  <si>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</si>
  <si>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</si>
  <si>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</si>
  <si>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</si>
  <si>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</si>
  <si>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</si>
  <si>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</si>
  <si>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</si>
  <si>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</si>
  <si>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</si>
  <si>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</si>
  <si>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</si>
  <si>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</si>
  <si>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</si>
  <si>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</si>
  <si>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</si>
  <si>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</si>
  <si>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</si>
  <si>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</si>
  <si>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</si>
  <si>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</si>
  <si>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</si>
  <si>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</si>
  <si>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</si>
  <si>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</si>
  <si>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</si>
  <si>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</si>
  <si>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</si>
  <si>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</si>
  <si>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</si>
  <si>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</si>
  <si>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</si>
  <si>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</si>
  <si>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</si>
  <si>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</si>
  <si>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</si>
  <si>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</si>
  <si>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</si>
  <si>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</si>
  <si>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</si>
  <si>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</si>
  <si>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</si>
  <si>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</si>
  <si>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</si>
  <si>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</si>
  <si>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</si>
  <si>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</si>
  <si>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</si>
  <si>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</si>
  <si>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</si>
  <si>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</si>
  <si>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</si>
  <si>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</si>
  <si>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</si>
  <si>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</si>
  <si>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</si>
  <si>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</si>
  <si>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</si>
  <si>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</si>
  <si>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</si>
  <si>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</si>
  <si>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</si>
  <si>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</si>
  <si>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</si>
  <si>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</si>
  <si>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</si>
  <si>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</si>
  <si>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</si>
  <si>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</si>
  <si>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</si>
  <si>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</si>
  <si>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</si>
  <si>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</si>
  <si>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</si>
  <si>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</si>
  <si>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</si>
  <si>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</si>
  <si>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</si>
  <si>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</si>
  <si>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</si>
  <si>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</si>
  <si>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</si>
  <si>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</si>
  <si>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</si>
  <si>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</si>
  <si>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</si>
  <si>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</si>
  <si>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</si>
  <si>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</si>
  <si>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</si>
  <si>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</si>
  <si>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</si>
  <si>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</si>
  <si>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</si>
  <si>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</si>
  <si>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</si>
  <si>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</si>
  <si>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</si>
  <si>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</si>
  <si>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</si>
  <si>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</si>
  <si>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</si>
  <si>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</si>
  <si>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</si>
  <si>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</si>
  <si>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</si>
  <si>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</si>
  <si>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</si>
  <si>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</si>
  <si>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</si>
  <si>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</si>
  <si>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</si>
  <si>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</si>
  <si>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</si>
  <si>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</si>
  <si>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</si>
  <si>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</si>
  <si>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</si>
  <si>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</si>
  <si>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</si>
  <si>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</si>
  <si>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</si>
  <si>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</si>
  <si>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</si>
  <si>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</si>
  <si>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</si>
  <si>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</si>
  <si>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</si>
  <si>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</si>
  <si>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</si>
  <si>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</si>
  <si>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</si>
  <si>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</si>
  <si>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</si>
  <si>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</si>
  <si>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</si>
  <si>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</si>
  <si>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</si>
  <si>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</si>
  <si>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</si>
  <si>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</si>
  <si>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</si>
  <si>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</si>
  <si>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</si>
  <si>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</si>
  <si>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</si>
  <si>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</si>
  <si>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</si>
  <si>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</si>
  <si>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</si>
  <si>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</si>
  <si>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</si>
  <si>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</si>
  <si>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</si>
  <si>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</si>
  <si>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</si>
  <si>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</si>
  <si>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</si>
  <si>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</si>
  <si>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</si>
  <si>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</si>
  <si>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</si>
  <si>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</si>
  <si>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</si>
  <si>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</si>
  <si>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</si>
  <si>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</si>
  <si>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</si>
  <si>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</si>
  <si>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</si>
  <si>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</si>
  <si>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</si>
  <si>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</si>
  <si>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</si>
  <si>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</si>
  <si>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</si>
  <si>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</si>
  <si>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</si>
  <si>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</si>
  <si>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</si>
  <si>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</si>
  <si>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</si>
  <si>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</si>
  <si>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</si>
  <si>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</si>
  <si>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</si>
  <si>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</si>
  <si>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</si>
  <si>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</si>
  <si>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</si>
  <si>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</si>
  <si>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</si>
  <si>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</si>
  <si>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</si>
  <si>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</si>
  <si>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</si>
  <si>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</si>
  <si>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</si>
  <si>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</si>
  <si>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</si>
  <si>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</si>
  <si>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</si>
  <si>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</si>
  <si>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</si>
  <si>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</si>
  <si>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</si>
  <si>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</si>
  <si>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</si>
  <si>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</si>
  <si>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</si>
  <si>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</si>
  <si>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</si>
  <si>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</si>
  <si>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</si>
  <si>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</si>
  <si>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</si>
  <si>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</si>
  <si>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</si>
  <si>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</si>
  <si>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</si>
  <si>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</si>
  <si>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</si>
  <si>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</si>
  <si>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</si>
  <si>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</si>
  <si>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</si>
  <si>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</si>
  <si>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</si>
  <si>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</si>
  <si>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</si>
  <si>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</si>
  <si>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</si>
  <si>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</si>
  <si>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</si>
  <si>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</si>
  <si>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</si>
  <si>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</si>
  <si>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</si>
  <si>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</si>
  <si>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</si>
  <si>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</si>
  <si>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</si>
  <si>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</si>
  <si>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</si>
  <si>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</si>
  <si>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</si>
  <si>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</si>
  <si>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</si>
  <si>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</si>
  <si>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</si>
  <si>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</si>
  <si>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</si>
  <si>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</si>
  <si>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</si>
  <si>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</si>
  <si>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</si>
  <si>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</si>
  <si>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</si>
  <si>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</si>
  <si>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</si>
  <si>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</si>
  <si>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</si>
  <si>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</si>
  <si>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</si>
  <si>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</si>
  <si>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</si>
  <si>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</si>
  <si>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</si>
  <si>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</si>
  <si>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</si>
  <si>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</si>
  <si>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</si>
  <si>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</si>
  <si>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</si>
  <si>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</si>
  <si>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</si>
  <si>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</si>
  <si>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</si>
  <si>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</si>
  <si>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</si>
  <si>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</si>
  <si>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</si>
  <si>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</si>
  <si>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</si>
  <si>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</si>
  <si>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</si>
  <si>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</si>
  <si>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</si>
  <si>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</si>
  <si>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</si>
  <si>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</si>
  <si>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</si>
  <si>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</si>
  <si>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</si>
  <si>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</si>
  <si>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</si>
  <si>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</si>
  <si>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</si>
  <si>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</si>
  <si>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</si>
  <si>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</si>
  <si>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</si>
  <si>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</si>
  <si>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</si>
  <si>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</si>
  <si>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</si>
  <si>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</si>
  <si>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</si>
  <si>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</si>
  <si>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</si>
  <si>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</si>
  <si>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</si>
  <si>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</si>
  <si>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</si>
  <si>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</si>
  <si>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</si>
  <si>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</si>
  <si>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</si>
  <si>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</si>
  <si>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</si>
  <si>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</si>
  <si>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</si>
  <si>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</si>
  <si>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</si>
  <si>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</si>
  <si>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</si>
  <si>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</si>
  <si>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</si>
  <si>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</si>
  <si>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</si>
  <si>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</si>
  <si>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</si>
  <si>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</si>
  <si>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</si>
  <si>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</si>
  <si>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</si>
  <si>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</si>
  <si>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</si>
  <si>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</si>
  <si>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</si>
  <si>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</si>
  <si>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</si>
  <si>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</si>
  <si>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</si>
  <si>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</si>
  <si>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</si>
  <si>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</si>
  <si>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</si>
  <si>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</si>
  <si>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</si>
  <si>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</si>
  <si>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</si>
  <si>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</si>
  <si>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</si>
  <si>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</si>
  <si>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</si>
  <si>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</si>
  <si>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</si>
  <si>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</si>
  <si>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</si>
  <si>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</si>
  <si>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</si>
  <si>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</si>
  <si>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</si>
  <si>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</si>
  <si>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</si>
  <si>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</si>
  <si>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</si>
  <si>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</si>
  <si>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</si>
  <si>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</si>
  <si>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</si>
  <si>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</si>
  <si>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</si>
  <si>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</si>
  <si>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</si>
  <si>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</si>
  <si>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</si>
  <si>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</si>
  <si>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</si>
  <si>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</si>
  <si>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</si>
  <si>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</si>
  <si>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</si>
  <si>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</si>
  <si>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</si>
  <si>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</si>
  <si>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</si>
  <si>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</si>
  <si>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</si>
  <si>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</si>
  <si>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</si>
  <si>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</si>
  <si>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</si>
  <si>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</si>
  <si>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</si>
  <si>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</si>
  <si>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</si>
  <si>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</si>
  <si>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</si>
  <si>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</si>
  <si>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</si>
  <si>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</si>
  <si>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</si>
  <si>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</si>
  <si>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</si>
  <si>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</si>
  <si>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</si>
  <si>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</si>
  <si>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</si>
  <si>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</si>
  <si>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</si>
  <si>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</si>
  <si>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</si>
  <si>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</si>
  <si>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</si>
  <si>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</si>
  <si>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</si>
  <si>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</si>
  <si>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</si>
  <si>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</si>
  <si>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</si>
  <si>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</si>
  <si>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</si>
  <si>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</si>
  <si>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</si>
  <si>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</si>
  <si>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</si>
  <si>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</si>
  <si>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</si>
  <si>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</si>
  <si>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</si>
  <si>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</si>
  <si>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</si>
  <si>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</si>
  <si>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</si>
  <si>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</si>
  <si>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</si>
  <si>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</si>
  <si>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</si>
  <si>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</si>
  <si>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</si>
  <si>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</si>
  <si>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</si>
  <si>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</si>
  <si>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</si>
  <si>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</si>
  <si>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</si>
  <si>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</si>
  <si>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</si>
  <si>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</si>
  <si>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</si>
  <si>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</si>
  <si>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</si>
  <si>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</si>
  <si>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</si>
  <si>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</si>
  <si>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</si>
  <si>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</si>
  <si>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</si>
  <si>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</si>
  <si>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</si>
  <si>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</si>
  <si>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</si>
  <si>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</si>
  <si>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</si>
  <si>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</si>
  <si>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</si>
  <si>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</si>
  <si>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</si>
  <si>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</si>
  <si>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</si>
  <si>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</si>
  <si>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</si>
  <si>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</si>
  <si>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</si>
  <si>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</si>
  <si>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</si>
  <si>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</si>
  <si>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</si>
  <si>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</si>
  <si>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</si>
  <si>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</si>
  <si>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</si>
  <si>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</si>
  <si>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</si>
  <si>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</si>
  <si>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</si>
  <si>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</si>
  <si>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</si>
  <si>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</si>
  <si>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</si>
  <si>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</si>
  <si>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</si>
  <si>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</si>
  <si>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</si>
  <si>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</si>
  <si>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</si>
  <si>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</si>
  <si>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</si>
  <si>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</si>
  <si>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</si>
  <si>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</si>
  <si>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</si>
  <si>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</si>
  <si>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</si>
  <si>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</si>
  <si>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</si>
  <si>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</si>
  <si>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</si>
  <si>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</si>
  <si>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</si>
  <si>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</si>
  <si>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</si>
  <si>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</si>
  <si>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</si>
  <si>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</si>
  <si>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</si>
  <si>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</si>
  <si>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</si>
  <si>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</si>
  <si>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</si>
  <si>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</si>
  <si>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</si>
  <si>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</si>
  <si>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</si>
  <si>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</si>
  <si>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</si>
  <si>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</si>
  <si>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</si>
  <si>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</si>
  <si>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</si>
  <si>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</si>
  <si>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</si>
  <si>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</si>
  <si>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</si>
  <si>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</si>
  <si>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</si>
  <si>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</si>
  <si>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</si>
  <si>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</si>
  <si>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</si>
  <si>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</si>
  <si>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</si>
  <si>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</si>
  <si>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</si>
  <si>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</si>
  <si>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</si>
  <si>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</si>
  <si>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</si>
  <si>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</si>
  <si>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</si>
  <si>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</si>
  <si>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</si>
  <si>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</si>
  <si>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</si>
  <si>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</si>
  <si>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</si>
  <si>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</si>
  <si>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</si>
  <si>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</si>
  <si>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</si>
  <si>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</si>
  <si>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</si>
  <si>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</si>
  <si>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</si>
  <si>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</si>
  <si>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</si>
  <si>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</si>
  <si>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</si>
  <si>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</si>
  <si>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</si>
  <si>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</si>
  <si>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</si>
  <si>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</si>
  <si>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</si>
  <si>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</si>
  <si>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</si>
  <si>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</si>
  <si>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</si>
  <si>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</si>
  <si>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</si>
  <si>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</si>
  <si>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</si>
  <si>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</si>
  <si>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</si>
  <si>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</si>
  <si>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</si>
  <si>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</si>
  <si>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</si>
  <si>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</si>
  <si>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</si>
  <si>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</si>
  <si>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</si>
  <si>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</si>
  <si>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</si>
  <si>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</si>
  <si>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</si>
  <si>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</si>
  <si>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</si>
  <si>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</si>
  <si>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</si>
  <si>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</si>
  <si>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</si>
  <si>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</si>
  <si>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</si>
  <si>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</si>
  <si>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</si>
  <si>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</si>
  <si>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</si>
  <si>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</si>
  <si>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</si>
  <si>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</si>
  <si>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</si>
  <si>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</si>
  <si>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</si>
  <si>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</si>
  <si>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</si>
  <si>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</si>
  <si>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</si>
  <si>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</si>
  <si>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</si>
  <si>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</si>
  <si>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</si>
  <si>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</si>
  <si>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</si>
  <si>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</si>
  <si>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</si>
  <si>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</si>
  <si>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</si>
  <si>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</si>
  <si>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</si>
  <si>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</si>
  <si>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</si>
  <si>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</si>
  <si>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</si>
  <si>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</si>
  <si>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</si>
  <si>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</si>
  <si>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</si>
  <si>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</si>
  <si>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</si>
  <si>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</si>
  <si>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</si>
  <si>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</si>
  <si>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</si>
  <si>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</si>
  <si>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</si>
  <si>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</si>
  <si>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</si>
  <si>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</si>
  <si>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</si>
  <si>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</si>
  <si>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</si>
  <si>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</si>
  <si>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</si>
  <si>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</si>
  <si>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</si>
  <si>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</si>
  <si>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</si>
  <si>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</si>
  <si>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</si>
  <si>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</si>
  <si>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</si>
  <si>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</si>
  <si>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</si>
  <si>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</si>
  <si>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</si>
  <si>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</si>
  <si>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</si>
  <si>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</si>
  <si>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</si>
  <si>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</si>
  <si>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</si>
  <si>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</si>
  <si>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</si>
  <si>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</si>
  <si>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</si>
  <si>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</si>
  <si>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</si>
  <si>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</si>
  <si>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</si>
  <si>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</si>
  <si>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</si>
  <si>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</si>
  <si>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</si>
  <si>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</si>
  <si>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</si>
  <si>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</si>
  <si>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</si>
  <si>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</si>
  <si>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</si>
  <si>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</si>
  <si>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</si>
  <si>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</si>
  <si>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</si>
  <si>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</si>
  <si>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</si>
  <si>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</si>
  <si>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</si>
  <si>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</si>
  <si>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</si>
  <si>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</si>
  <si>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</si>
  <si>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</si>
  <si>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</si>
  <si>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</si>
  <si>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</si>
  <si>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</si>
  <si>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</si>
  <si>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</si>
  <si>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</si>
  <si>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</si>
  <si>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</si>
  <si>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</si>
  <si>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</si>
  <si>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</si>
  <si>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</si>
  <si>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</si>
  <si>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</si>
  <si>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</si>
  <si>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</si>
  <si>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</si>
  <si>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</si>
  <si>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</si>
  <si>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</si>
  <si>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</si>
  <si>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</si>
  <si>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</si>
  <si>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</si>
  <si>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</si>
  <si>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</si>
  <si>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</si>
  <si>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</si>
  <si>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</si>
  <si>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</si>
  <si>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</si>
  <si>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</si>
  <si>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</si>
  <si>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</si>
  <si>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</si>
  <si>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</si>
  <si>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</si>
  <si>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</si>
  <si>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</si>
  <si>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</si>
  <si>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</si>
  <si>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</si>
  <si>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</si>
  <si>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</si>
  <si>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</si>
  <si>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</si>
  <si>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</si>
  <si>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</si>
  <si>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</si>
  <si>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</si>
  <si>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</si>
  <si>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</si>
  <si>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</si>
  <si>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</si>
  <si>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</si>
  <si>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</si>
  <si>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</si>
  <si>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</si>
  <si>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</si>
  <si>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</si>
  <si>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</si>
  <si>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</si>
  <si>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</si>
  <si>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</si>
  <si>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</si>
  <si>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</si>
  <si>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</si>
  <si>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</si>
  <si>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</si>
  <si>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</si>
  <si>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</si>
  <si>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</si>
  <si>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</si>
  <si>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</si>
  <si>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</si>
  <si>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</si>
  <si>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</si>
  <si>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</si>
  <si>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</si>
  <si>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</si>
  <si>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</si>
  <si>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</si>
  <si>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</si>
  <si>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</si>
  <si>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</si>
  <si>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</si>
  <si>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</si>
  <si>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</si>
  <si>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</si>
  <si>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</si>
  <si>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</si>
  <si>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</si>
  <si>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</si>
  <si>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</si>
  <si>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</si>
  <si>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</si>
  <si>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</si>
  <si>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</si>
  <si>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</si>
  <si>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</si>
  <si>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</si>
  <si>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</si>
  <si>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</si>
  <si>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</si>
  <si>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</si>
  <si>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</si>
  <si>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</si>
  <si>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</si>
  <si>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</si>
  <si>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</si>
  <si>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</si>
  <si>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</si>
  <si>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</si>
  <si>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</si>
  <si>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</si>
  <si>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</si>
  <si>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</si>
  <si>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</si>
  <si>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</si>
  <si>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</si>
  <si>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</si>
  <si>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</si>
  <si>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</si>
  <si>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</si>
  <si>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</si>
  <si>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</si>
  <si>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</si>
  <si>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</si>
  <si>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</si>
  <si>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</si>
  <si>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</si>
  <si>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</si>
  <si>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</si>
  <si>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</si>
  <si>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</si>
  <si>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</si>
  <si>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</si>
  <si>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</si>
  <si>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</si>
  <si>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</si>
  <si>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</si>
  <si>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</si>
  <si>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</si>
  <si>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</si>
  <si>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</si>
  <si>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</si>
  <si>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</si>
  <si>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</si>
  <si>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</si>
  <si>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</si>
  <si>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</si>
  <si>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</si>
  <si>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</si>
  <si>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</si>
  <si>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</si>
  <si>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</si>
  <si>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</si>
  <si>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</si>
  <si>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</si>
  <si>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</si>
  <si>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</si>
  <si>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</si>
  <si>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</si>
  <si>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</si>
  <si>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</si>
  <si>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</si>
  <si>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</si>
  <si>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</si>
  <si>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</si>
  <si>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</si>
  <si>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</si>
  <si>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</si>
  <si>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</si>
  <si>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</si>
  <si>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</si>
  <si>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</si>
  <si>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</si>
  <si>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</si>
  <si>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</si>
  <si>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</si>
  <si>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</si>
  <si>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</si>
  <si>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</si>
  <si>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</si>
  <si>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</si>
  <si>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</si>
  <si>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</si>
  <si>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</si>
  <si>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</si>
  <si>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</si>
  <si>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</si>
  <si>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</si>
  <si>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</si>
  <si>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</si>
  <si>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</si>
  <si>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</si>
  <si>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</si>
  <si>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</si>
  <si>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</si>
  <si>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</si>
  <si>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</si>
  <si>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</si>
  <si>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</si>
  <si>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</si>
  <si>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</si>
  <si>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</si>
  <si>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</si>
  <si>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</si>
  <si>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</si>
  <si>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</si>
  <si>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</si>
  <si>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</si>
  <si>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</si>
  <si>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</si>
  <si>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</si>
  <si>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</si>
  <si>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</si>
  <si>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</si>
  <si>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</si>
  <si>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</si>
  <si>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</si>
  <si>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</si>
  <si>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</si>
  <si>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</si>
  <si>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</si>
  <si>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</si>
  <si>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</si>
  <si>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</si>
  <si>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</si>
  <si>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</si>
  <si>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</si>
  <si>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</si>
  <si>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</si>
  <si>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</si>
  <si>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</si>
  <si>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</si>
  <si>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</si>
  <si>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</si>
  <si>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</si>
  <si>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</si>
  <si>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</si>
  <si>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</si>
  <si>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</si>
  <si>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</si>
  <si>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</si>
  <si>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</si>
  <si>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</si>
  <si>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</si>
  <si>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</si>
  <si>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</si>
  <si>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</si>
  <si>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</si>
  <si>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</si>
  <si>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</si>
  <si>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</si>
  <si>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</si>
  <si>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</si>
  <si>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</si>
  <si>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</si>
  <si>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</si>
  <si>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</si>
  <si>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</si>
  <si>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</si>
  <si>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</si>
  <si>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</si>
  <si>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</si>
  <si>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</si>
  <si>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</si>
  <si>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</si>
  <si>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</si>
  <si>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</si>
  <si>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</si>
  <si>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</si>
  <si>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</si>
  <si>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</si>
  <si>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</si>
  <si>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</si>
  <si>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</si>
  <si>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</si>
  <si>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</si>
  <si>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</si>
  <si>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</si>
  <si>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</si>
  <si>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</si>
  <si>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</si>
  <si>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</si>
  <si>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</si>
  <si>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</si>
  <si>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</si>
  <si>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</si>
  <si>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</si>
  <si>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</si>
  <si>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</si>
  <si>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</si>
  <si>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</si>
  <si>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</si>
  <si>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</si>
  <si>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</si>
  <si>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</si>
  <si>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</si>
  <si>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</si>
  <si>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</si>
  <si>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</si>
  <si>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</si>
  <si>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</si>
  <si>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</si>
  <si>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</si>
  <si>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</si>
  <si>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</si>
  <si>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</si>
  <si>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</si>
  <si>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</si>
  <si>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</si>
  <si>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</si>
  <si>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</si>
  <si>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</si>
  <si>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</si>
  <si>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</si>
  <si>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</si>
  <si>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</si>
  <si>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</si>
  <si>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</si>
  <si>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</si>
  <si>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</si>
  <si>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</si>
  <si>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</si>
  <si>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</si>
  <si>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</si>
  <si>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</si>
  <si>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</si>
  <si>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</si>
  <si>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</si>
  <si>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</si>
  <si>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</si>
  <si>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</si>
  <si>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</si>
  <si>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</si>
  <si>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</si>
  <si>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</si>
  <si>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</si>
  <si>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</si>
  <si>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</si>
  <si>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</si>
  <si>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</si>
  <si>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</si>
  <si>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</si>
  <si>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</si>
  <si>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</si>
  <si>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</si>
  <si>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</si>
  <si>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</si>
  <si>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</si>
  <si>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</si>
  <si>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</si>
  <si>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</si>
  <si>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</si>
  <si>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</si>
  <si>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</si>
  <si>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</si>
  <si>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</si>
  <si>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</si>
  <si>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</si>
  <si>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</si>
  <si>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</si>
  <si>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</si>
  <si>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</si>
  <si>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</si>
  <si>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</si>
  <si>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</si>
  <si>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</si>
  <si>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</si>
  <si>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</si>
  <si>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</si>
  <si>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</si>
  <si>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</si>
  <si>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</si>
  <si>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</si>
  <si>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</si>
  <si>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</si>
  <si>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</si>
  <si>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</si>
  <si>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</si>
  <si>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</si>
  <si>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</si>
  <si>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</si>
  <si>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</si>
  <si>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</si>
  <si>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</si>
  <si>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</si>
  <si>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</si>
  <si>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</si>
  <si>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</si>
  <si>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</si>
  <si>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</si>
  <si>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</si>
  <si>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</si>
  <si>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</si>
  <si>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</si>
  <si>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</si>
  <si>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</si>
  <si>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</si>
  <si>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</si>
  <si>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</si>
  <si>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</si>
  <si>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</si>
  <si>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</si>
  <si>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</si>
  <si>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</si>
  <si>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</si>
  <si>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</si>
  <si>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</si>
  <si>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</si>
  <si>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</si>
  <si>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</si>
  <si>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</si>
  <si>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</si>
  <si>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</si>
  <si>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</si>
  <si>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</si>
  <si>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</si>
  <si>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</si>
  <si>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</si>
  <si>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</si>
  <si>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</si>
  <si>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</si>
  <si>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</si>
  <si>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</si>
  <si>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</si>
  <si>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</si>
  <si>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</si>
  <si>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</si>
  <si>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</si>
  <si>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</si>
  <si>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</si>
  <si>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</si>
  <si>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</si>
  <si>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</si>
  <si>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</si>
  <si>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</si>
  <si>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</si>
  <si>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</si>
  <si>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</si>
  <si>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</si>
  <si>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</si>
  <si>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</si>
  <si>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</si>
  <si>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</si>
  <si>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</si>
  <si>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</si>
  <si>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</si>
  <si>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</si>
  <si>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</si>
  <si>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</si>
  <si>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</si>
  <si>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</si>
  <si>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</si>
  <si>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</si>
  <si>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</si>
  <si>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</si>
  <si>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</si>
  <si>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</si>
  <si>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</si>
  <si>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</si>
  <si>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</si>
  <si>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</si>
  <si>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</si>
  <si>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</si>
  <si>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</si>
  <si>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</si>
  <si>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</si>
  <si>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</si>
  <si>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</si>
  <si>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</si>
  <si>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</si>
  <si>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</si>
  <si>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</si>
  <si>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</si>
  <si>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</si>
  <si>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</si>
  <si>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</si>
  <si>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</si>
  <si>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</si>
  <si>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</si>
  <si>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</si>
  <si>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</si>
  <si>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</si>
  <si>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</si>
  <si>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</si>
  <si>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</si>
  <si>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</si>
  <si>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</si>
  <si>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</si>
  <si>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</si>
  <si>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</si>
  <si>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</si>
  <si>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</si>
  <si>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</si>
  <si>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</si>
  <si>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</si>
  <si>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</si>
  <si>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</si>
  <si>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</si>
  <si>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</si>
  <si>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</si>
  <si>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</si>
  <si>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</si>
  <si>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</si>
  <si>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</si>
  <si>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</si>
  <si>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</si>
  <si>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</si>
  <si>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</si>
  <si>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</si>
  <si>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</si>
  <si>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</si>
  <si>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</si>
  <si>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</si>
  <si>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</si>
  <si>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</si>
  <si>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</si>
  <si>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</si>
  <si>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</si>
  <si>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</si>
  <si>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</si>
  <si>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</si>
  <si>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</si>
  <si>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</si>
  <si>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</si>
  <si>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</si>
  <si>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</si>
  <si>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</si>
  <si>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</si>
  <si>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</si>
  <si>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</si>
  <si>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</si>
  <si>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</si>
  <si>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</si>
  <si>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</si>
  <si>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</si>
  <si>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</si>
  <si>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</si>
  <si>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</si>
  <si>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</si>
  <si>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</si>
  <si>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</si>
  <si>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</si>
  <si>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</si>
  <si>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</si>
  <si>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</si>
  <si>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</si>
  <si>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</si>
  <si>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</si>
  <si>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</si>
  <si>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</si>
  <si>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</si>
  <si>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</si>
  <si>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</si>
  <si>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</si>
  <si>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</si>
  <si>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</si>
  <si>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</si>
  <si>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</si>
  <si>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</si>
  <si>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</si>
  <si>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</si>
  <si>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</si>
  <si>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</si>
  <si>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</si>
  <si>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</si>
  <si>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</si>
  <si>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</si>
  <si>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</si>
  <si>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</si>
  <si>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</si>
  <si>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</si>
  <si>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</si>
  <si>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</si>
  <si>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</si>
  <si>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</si>
  <si>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</si>
  <si>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</si>
  <si>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</si>
  <si>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</si>
  <si>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</si>
  <si>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</si>
  <si>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</si>
  <si>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</si>
  <si>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</si>
  <si>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</si>
  <si>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</si>
  <si>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</si>
  <si>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</si>
  <si>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</si>
  <si>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</si>
  <si>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</si>
  <si>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</si>
  <si>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</si>
  <si>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</si>
  <si>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</si>
  <si>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</si>
  <si>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</si>
  <si>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</si>
  <si>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</si>
  <si>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</si>
  <si>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</si>
  <si>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</si>
  <si>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</si>
  <si>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</si>
  <si>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</si>
  <si>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</si>
  <si>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</si>
  <si>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</si>
  <si>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</si>
  <si>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</si>
  <si>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</si>
  <si>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</si>
  <si>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</si>
  <si>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</si>
  <si>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</si>
  <si>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</si>
  <si>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</si>
  <si>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</si>
  <si>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</si>
  <si>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</si>
  <si>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</si>
  <si>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</si>
  <si>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</si>
  <si>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</si>
  <si>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</si>
  <si>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</si>
  <si>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</si>
  <si>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</si>
  <si>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</si>
  <si>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</si>
  <si>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</si>
  <si>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</si>
  <si>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</si>
  <si>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</si>
  <si>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</si>
  <si>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</si>
  <si>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</si>
  <si>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</si>
  <si>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</si>
  <si>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</si>
  <si>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</si>
  <si>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</si>
  <si>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</si>
  <si>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</si>
  <si>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</si>
  <si>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</si>
  <si>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</si>
  <si>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</si>
  <si>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</si>
  <si>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</si>
  <si>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</si>
  <si>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</si>
  <si>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</si>
  <si>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</si>
  <si>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</si>
  <si>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</si>
  <si>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</si>
  <si>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</si>
  <si>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</si>
  <si>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</si>
  <si>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</si>
  <si>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</si>
  <si>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</si>
  <si>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</si>
  <si>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</si>
  <si>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</si>
  <si>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</si>
  <si>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</si>
  <si>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</si>
  <si>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</si>
  <si>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</si>
  <si>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</si>
  <si>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</si>
  <si>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</si>
  <si>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</si>
  <si>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</si>
  <si>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</si>
  <si>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</si>
  <si>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</si>
  <si>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</si>
  <si>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</si>
  <si>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</si>
  <si>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</si>
  <si>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</si>
  <si>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</si>
  <si>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</si>
  <si>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</si>
  <si>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</si>
  <si>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</si>
  <si>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</si>
  <si>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</si>
  <si>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</si>
  <si>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</si>
  <si>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</si>
  <si>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</si>
  <si>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</si>
  <si>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</si>
  <si>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</si>
  <si>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</si>
  <si>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</si>
  <si>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</si>
  <si>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</si>
  <si>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</si>
  <si>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</si>
  <si>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</si>
  <si>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</si>
  <si>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</si>
  <si>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</si>
  <si>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</si>
  <si>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</si>
  <si>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</si>
  <si>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</si>
  <si>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</si>
  <si>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</si>
  <si>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</si>
  <si>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</si>
  <si>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</si>
  <si>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</si>
  <si>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</si>
  <si>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</si>
  <si>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</si>
  <si>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</si>
  <si>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</si>
  <si>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</si>
  <si>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</si>
  <si>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</si>
  <si>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</si>
  <si>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</si>
  <si>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</si>
  <si>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</si>
  <si>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</si>
  <si>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</si>
  <si>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</si>
  <si>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</si>
  <si>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</si>
  <si>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</si>
  <si>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</si>
  <si>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</si>
  <si>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</si>
  <si>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</si>
  <si>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</si>
  <si>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</si>
  <si>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</si>
  <si>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</si>
  <si>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</si>
  <si>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</si>
  <si>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</si>
  <si>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</si>
  <si>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</si>
  <si>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</si>
  <si>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</si>
  <si>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</si>
  <si>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</si>
  <si>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</si>
  <si>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</si>
  <si>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</si>
  <si>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</si>
  <si>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</si>
  <si>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</si>
  <si>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</si>
  <si>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</si>
  <si>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</si>
  <si>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</si>
  <si>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</si>
  <si>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</si>
  <si>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</si>
  <si>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</si>
  <si>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</si>
  <si>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</si>
  <si>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</si>
  <si>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</si>
  <si>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</si>
  <si>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</si>
  <si>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</si>
  <si>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</si>
  <si>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</si>
  <si>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</si>
  <si>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</si>
  <si>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</si>
  <si>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</si>
  <si>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</si>
  <si>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</si>
  <si>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</si>
  <si>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</si>
  <si>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</si>
  <si>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</si>
  <si>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</si>
  <si>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</si>
  <si>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</si>
  <si>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</si>
  <si>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</si>
  <si>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</si>
  <si>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</si>
  <si>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</si>
  <si>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</si>
  <si>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</si>
  <si>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</si>
  <si>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</si>
  <si>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</si>
  <si>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</si>
  <si>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</si>
  <si>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</si>
  <si>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</si>
  <si>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</si>
  <si>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</si>
  <si>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</si>
  <si>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</si>
  <si>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</si>
  <si>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</si>
  <si>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</si>
  <si>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</si>
  <si>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</si>
  <si>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</si>
  <si>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</si>
  <si>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</si>
  <si>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</si>
  <si>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</si>
  <si>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</si>
  <si>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</si>
  <si>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</si>
  <si>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</si>
  <si>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</si>
  <si>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</si>
  <si>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</si>
  <si>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</si>
  <si>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</si>
  <si>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</si>
  <si>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</si>
  <si>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</si>
  <si>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</si>
  <si>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</si>
  <si>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</si>
  <si>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</si>
  <si>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</si>
  <si>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</si>
  <si>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</si>
  <si>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</si>
  <si>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</si>
  <si>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</si>
  <si>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</si>
  <si>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</si>
  <si>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</si>
  <si>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</si>
  <si>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</si>
  <si>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</si>
  <si>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</si>
  <si>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</si>
  <si>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</si>
  <si>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</si>
  <si>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</si>
  <si>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</si>
  <si>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</si>
  <si>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</si>
  <si>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</si>
  <si>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</si>
  <si>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</si>
  <si>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</si>
  <si>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</si>
  <si>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</si>
  <si>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</si>
  <si>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</si>
  <si>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</si>
  <si>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</si>
  <si>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</si>
  <si>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</si>
  <si>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</si>
  <si>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</si>
  <si>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</si>
  <si>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</si>
  <si>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</si>
  <si>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</si>
  <si>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</si>
  <si>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</si>
  <si>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</si>
  <si>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</si>
  <si>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</si>
  <si>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</si>
  <si>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</si>
  <si>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</si>
  <si>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</si>
  <si>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</si>
  <si>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</si>
  <si>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</si>
  <si>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</si>
  <si>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</si>
  <si>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</si>
  <si>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</si>
  <si>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</si>
  <si>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</si>
  <si>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</si>
  <si>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</si>
  <si>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</si>
  <si>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</si>
  <si>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</si>
  <si>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</si>
  <si>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</si>
  <si>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</si>
  <si>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</si>
  <si>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</si>
  <si>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</si>
  <si>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</si>
  <si>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</si>
  <si>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</si>
  <si>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</si>
  <si>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</si>
  <si>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</si>
  <si>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</si>
  <si>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</si>
  <si>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</si>
  <si>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</si>
  <si>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</si>
  <si>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</si>
  <si>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</si>
  <si>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</si>
  <si>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</si>
  <si>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</si>
  <si>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</si>
  <si>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</si>
  <si>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</si>
  <si>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</si>
  <si>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</si>
  <si>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</si>
  <si>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</si>
  <si>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</si>
  <si>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</si>
  <si>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</si>
  <si>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</si>
  <si>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</si>
  <si>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</si>
  <si>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</si>
  <si>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</si>
  <si>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</si>
  <si>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</si>
  <si>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</si>
  <si>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</si>
  <si>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</si>
  <si>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</si>
  <si>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</si>
  <si>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</si>
  <si>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</si>
  <si>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</si>
  <si>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</si>
  <si>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</si>
  <si>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</si>
  <si>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</si>
  <si>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</si>
  <si>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</si>
  <si>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</si>
  <si>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</si>
  <si>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</si>
  <si>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</si>
  <si>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</si>
  <si>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</si>
  <si>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</si>
  <si>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</si>
  <si>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</si>
  <si>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</si>
  <si>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</si>
  <si>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</si>
  <si>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</si>
  <si>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</si>
  <si>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</si>
  <si>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</si>
  <si>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</si>
  <si>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</si>
  <si>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</si>
  <si>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</si>
  <si>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</si>
  <si>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</si>
  <si>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</si>
  <si>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</si>
  <si>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</si>
  <si>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</si>
  <si>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</si>
  <si>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</si>
  <si>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</si>
  <si>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</si>
  <si>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</si>
  <si>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</si>
  <si>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</si>
  <si>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</si>
  <si>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</si>
  <si>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</si>
  <si>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</si>
  <si>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</si>
  <si>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</si>
  <si>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</si>
  <si>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</si>
  <si>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</si>
  <si>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</si>
  <si>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</si>
  <si>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</si>
  <si>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</si>
  <si>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</si>
  <si>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</si>
  <si>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</si>
  <si>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</si>
  <si>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</si>
  <si>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</si>
  <si>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</si>
  <si>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</si>
  <si>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</si>
  <si>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</si>
  <si>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</si>
  <si>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</si>
  <si>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</si>
  <si>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</si>
  <si>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</si>
  <si>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</si>
  <si>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</si>
  <si>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</si>
  <si>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</si>
  <si>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</si>
  <si>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</si>
  <si>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</si>
  <si>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</si>
  <si>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</si>
  <si>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</si>
  <si>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</si>
  <si>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</si>
  <si>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</si>
  <si>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</si>
  <si>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</si>
  <si>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</si>
  <si>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</si>
  <si>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</si>
  <si>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</si>
  <si>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</si>
  <si>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</si>
  <si>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</si>
  <si>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</si>
  <si>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</si>
  <si>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</si>
  <si>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</si>
  <si>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</si>
  <si>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</si>
  <si>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</si>
  <si>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</si>
  <si>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</si>
  <si>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</si>
  <si>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</si>
  <si>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</si>
  <si>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</si>
  <si>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</si>
  <si>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</si>
  <si>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</si>
  <si>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</si>
  <si>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</si>
  <si>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</si>
  <si>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</si>
  <si>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</si>
  <si>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</si>
  <si>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</si>
  <si>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</si>
  <si>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</si>
  <si>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</si>
  <si>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</si>
  <si>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</si>
  <si>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</si>
  <si>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</si>
  <si>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</si>
  <si>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</si>
  <si>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</si>
  <si>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</si>
  <si>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</si>
  <si>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</si>
  <si>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</si>
  <si>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</si>
  <si>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</si>
  <si>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</si>
  <si>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</si>
  <si>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</si>
  <si>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</si>
  <si>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</si>
  <si>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</si>
  <si>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</si>
  <si>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</si>
  <si>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</si>
  <si>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</si>
  <si>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</si>
  <si>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</si>
  <si>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</si>
  <si>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</si>
  <si>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</si>
  <si>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</si>
  <si>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</si>
  <si>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</si>
  <si>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</si>
  <si>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</si>
  <si>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</si>
  <si>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</si>
  <si>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</si>
  <si>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</si>
  <si>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</si>
  <si>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</si>
  <si>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</si>
  <si>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</si>
  <si>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</si>
  <si>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</si>
  <si>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</si>
  <si>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</si>
  <si>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</si>
  <si>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</si>
  <si>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</si>
  <si>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</si>
  <si>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</si>
  <si>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</si>
  <si>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</si>
  <si>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</si>
  <si>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</si>
  <si>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</si>
  <si>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</si>
  <si>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</si>
  <si>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</si>
  <si>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</si>
  <si>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</si>
  <si>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</si>
  <si>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</si>
  <si>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</si>
  <si>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</si>
  <si>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</si>
  <si>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</si>
  <si>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</si>
  <si>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</si>
  <si>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</si>
  <si>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</si>
  <si>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</si>
  <si>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</si>
  <si>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</si>
  <si>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</si>
  <si>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</si>
  <si>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</si>
  <si>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</si>
  <si>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</si>
  <si>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</si>
  <si>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</si>
  <si>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</si>
  <si>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</si>
  <si>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</si>
  <si>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</si>
  <si>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</si>
  <si>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</si>
  <si>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</si>
  <si>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</si>
  <si>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</si>
  <si>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</si>
  <si>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</si>
  <si>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</si>
  <si>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</si>
  <si>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</si>
  <si>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</si>
  <si>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</si>
  <si>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</si>
  <si>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</si>
  <si>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</si>
  <si>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</si>
  <si>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</si>
  <si>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</si>
  <si>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</si>
  <si>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</si>
  <si>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</si>
  <si>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</si>
  <si>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</si>
  <si>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</si>
  <si>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</si>
  <si>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</si>
  <si>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</si>
  <si>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</si>
  <si>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</si>
  <si>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</si>
  <si>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</si>
  <si>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</si>
  <si>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</si>
  <si>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</si>
  <si>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</si>
  <si>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</si>
  <si>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</si>
  <si>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</si>
  <si>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</si>
  <si>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</si>
  <si>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</si>
  <si>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</si>
  <si>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</si>
  <si>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</si>
  <si>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</si>
  <si>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</si>
  <si>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</si>
  <si>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</si>
  <si>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</si>
  <si>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</si>
  <si>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</si>
  <si>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</si>
  <si>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</si>
  <si>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</si>
  <si>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</si>
  <si>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</si>
  <si>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</si>
  <si>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</si>
  <si>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</si>
  <si>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</si>
  <si>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</si>
  <si>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</si>
  <si>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</si>
  <si>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</si>
  <si>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</si>
  <si>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</si>
  <si>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</si>
  <si>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</si>
  <si>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</si>
  <si>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</si>
  <si>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</si>
  <si>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</si>
  <si>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</si>
  <si>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</si>
  <si>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</si>
  <si>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</si>
  <si>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</si>
  <si>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</si>
  <si>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</si>
  <si>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</si>
  <si>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</si>
  <si>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</si>
  <si>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</si>
  <si>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</si>
  <si>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</si>
  <si>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</si>
  <si>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</si>
  <si>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</si>
  <si>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</si>
  <si>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</si>
  <si>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</si>
  <si>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</si>
  <si>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</si>
  <si>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</si>
  <si>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</si>
  <si>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</si>
  <si>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</si>
  <si>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</si>
  <si>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</si>
  <si>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</si>
  <si>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</si>
  <si>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</si>
  <si>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</si>
  <si>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</si>
  <si>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</si>
  <si>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</si>
  <si>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</si>
  <si>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</si>
  <si>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</si>
  <si>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</si>
  <si>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</si>
  <si>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</si>
  <si>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</si>
  <si>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</si>
  <si>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</si>
  <si>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</si>
  <si>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</si>
  <si>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</si>
  <si>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</si>
  <si>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</si>
  <si>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</si>
  <si>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</si>
  <si>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</si>
  <si>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</si>
  <si>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</si>
  <si>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</si>
  <si>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</si>
  <si>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</si>
  <si>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</si>
  <si>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</si>
  <si>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</si>
  <si>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</si>
  <si>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</si>
  <si>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</si>
  <si>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</si>
  <si>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</si>
  <si>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</si>
  <si>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</si>
  <si>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</si>
  <si>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</si>
  <si>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</si>
  <si>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</si>
  <si>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</si>
  <si>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</si>
  <si>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</si>
  <si>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</si>
  <si>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</si>
  <si>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</si>
  <si>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</si>
  <si>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</si>
  <si>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</si>
  <si>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</si>
  <si>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</si>
  <si>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</si>
  <si>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</si>
  <si>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</si>
  <si>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</si>
  <si>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</si>
  <si>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</si>
  <si>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</si>
  <si>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</si>
  <si>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</si>
  <si>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</si>
  <si>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</si>
  <si>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</si>
  <si>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</si>
  <si>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</si>
  <si>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</si>
  <si>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</si>
  <si>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</si>
  <si>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</si>
  <si>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</si>
  <si>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</si>
  <si>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</si>
  <si>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</si>
  <si>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</si>
  <si>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</si>
  <si>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</si>
  <si>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</si>
  <si>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</si>
  <si>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</si>
  <si>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</si>
  <si>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</si>
  <si>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</si>
  <si>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</si>
  <si>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</si>
  <si>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</si>
  <si>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</si>
  <si>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</si>
  <si>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</si>
  <si>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</si>
  <si>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</si>
  <si>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</si>
  <si>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</si>
  <si>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</si>
  <si>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</si>
  <si>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</si>
  <si>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</si>
  <si>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</si>
  <si>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</si>
  <si>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</si>
  <si>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</si>
  <si>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</si>
  <si>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</si>
  <si>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</si>
  <si>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</si>
  <si>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</si>
  <si>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</si>
  <si>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</si>
  <si>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</si>
  <si>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</si>
  <si>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</si>
  <si>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</si>
  <si>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</si>
  <si>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</si>
  <si>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</si>
  <si>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</si>
  <si>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</si>
  <si>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</si>
  <si>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</si>
  <si>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</si>
  <si>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</si>
  <si>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</si>
  <si>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</si>
  <si>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</si>
  <si>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</si>
  <si>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</si>
  <si>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</si>
  <si>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</si>
  <si>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</si>
  <si>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</si>
  <si>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</si>
  <si>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</si>
  <si>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</si>
  <si>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</si>
  <si>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</si>
  <si>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</si>
  <si>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</si>
  <si>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</si>
  <si>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</si>
  <si>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</si>
  <si>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</si>
  <si>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</si>
  <si>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</si>
  <si>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</si>
  <si>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</si>
  <si>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</si>
  <si>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</si>
  <si>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</si>
  <si>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</si>
  <si>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</si>
  <si>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</si>
  <si>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</si>
  <si>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</si>
  <si>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</si>
  <si>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</si>
  <si>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</si>
  <si>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</si>
  <si>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</si>
  <si>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</si>
  <si>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</si>
  <si>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</si>
  <si>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</si>
  <si>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</si>
  <si>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</si>
  <si>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</si>
  <si>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</si>
  <si>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</si>
  <si>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</si>
  <si>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</si>
  <si>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</si>
  <si>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</si>
  <si>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</si>
  <si>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</si>
  <si>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</si>
  <si>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</si>
  <si>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</si>
  <si>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</si>
  <si>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</si>
  <si>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</si>
  <si>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</si>
  <si>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</si>
  <si>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</si>
  <si>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</si>
  <si>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</si>
  <si>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</si>
  <si>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</si>
  <si>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</si>
  <si>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</si>
  <si>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</si>
  <si>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</si>
  <si>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</si>
  <si>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</si>
  <si>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</si>
  <si>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</si>
  <si>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</si>
  <si>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</si>
  <si>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</si>
  <si>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</si>
  <si>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</si>
  <si>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</si>
  <si>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</si>
  <si>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</si>
  <si>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</si>
  <si>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</si>
  <si>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</si>
  <si>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</si>
  <si>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</si>
  <si>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</si>
  <si>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</si>
  <si>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</si>
  <si>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</si>
  <si>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</si>
  <si>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</si>
  <si>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</si>
  <si>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</si>
  <si>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</si>
  <si>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</si>
  <si>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</si>
  <si>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</si>
  <si>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</si>
  <si>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</si>
  <si>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</si>
  <si>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</si>
  <si>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</si>
  <si>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</si>
  <si>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</si>
  <si>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</si>
  <si>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</si>
  <si>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</si>
  <si>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</si>
  <si>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</si>
  <si>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</si>
  <si>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</si>
  <si>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</si>
  <si>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</si>
  <si>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</si>
  <si>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</si>
  <si>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</si>
  <si>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</si>
  <si>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</si>
  <si>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</si>
  <si>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</si>
  <si>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</si>
  <si>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</si>
  <si>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</si>
  <si>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</si>
  <si>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</si>
  <si>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</si>
  <si>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</si>
  <si>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</si>
  <si>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</si>
  <si>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</si>
  <si>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</si>
  <si>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</si>
  <si>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</si>
  <si>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</si>
  <si>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</si>
  <si>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</si>
  <si>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</si>
  <si>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</si>
  <si>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</si>
  <si>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</si>
  <si>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</si>
  <si>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</si>
  <si>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</si>
  <si>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</si>
  <si>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</si>
  <si>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</si>
  <si>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</si>
  <si>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</si>
  <si>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</si>
  <si>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</si>
  <si>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</si>
  <si>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</si>
  <si>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</si>
  <si>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</si>
  <si>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</si>
  <si>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</si>
  <si>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</si>
  <si>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</si>
  <si>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</si>
  <si>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</si>
  <si>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</si>
  <si>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</si>
  <si>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</si>
  <si>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</si>
  <si>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</si>
  <si>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</si>
  <si>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</si>
  <si>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</si>
  <si>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</si>
  <si>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</si>
  <si>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</si>
  <si>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</si>
  <si>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</si>
  <si>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</si>
  <si>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</si>
  <si>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</si>
  <si>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</si>
  <si>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</si>
  <si>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</si>
  <si>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</si>
  <si>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</si>
  <si>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</si>
  <si>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</si>
  <si>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</si>
  <si>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</si>
  <si>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</si>
  <si>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</si>
  <si>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</si>
  <si>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</si>
  <si>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</si>
  <si>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</si>
  <si>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</si>
  <si>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</si>
  <si>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</si>
  <si>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</si>
  <si>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</si>
  <si>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</si>
  <si>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</si>
  <si>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</si>
  <si>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</si>
  <si>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</si>
  <si>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</si>
  <si>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</si>
  <si>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</si>
  <si>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</si>
  <si>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</si>
  <si>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</si>
  <si>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</si>
  <si>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</si>
  <si>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</si>
  <si>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</si>
  <si>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</si>
  <si>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</si>
  <si>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</si>
  <si>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</si>
  <si>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</si>
  <si>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</si>
  <si>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</si>
  <si>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</si>
  <si>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</si>
  <si>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</si>
  <si>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</si>
  <si>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</si>
  <si>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</si>
  <si>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</si>
  <si>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</si>
  <si>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</si>
  <si>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</si>
  <si>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</si>
  <si>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</si>
  <si>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</si>
  <si>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</si>
  <si>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</si>
  <si>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</si>
  <si>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</si>
  <si>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</si>
  <si>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</si>
  <si>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</si>
  <si>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</si>
  <si>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</si>
  <si>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</si>
  <si>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</si>
  <si>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</si>
  <si>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</si>
  <si>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</si>
  <si>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</si>
  <si>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</si>
  <si>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</si>
  <si>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</si>
  <si>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</si>
  <si>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</si>
  <si>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</si>
  <si>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</si>
  <si>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</si>
  <si>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</si>
  <si>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</si>
  <si>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</si>
  <si>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</si>
  <si>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</si>
  <si>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</si>
  <si>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</si>
  <si>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</si>
  <si>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</si>
  <si>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</si>
  <si>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</si>
  <si>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</si>
  <si>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</si>
  <si>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</si>
  <si>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</si>
  <si>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</si>
  <si>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</si>
  <si>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</si>
  <si>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</si>
  <si>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</si>
  <si>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</si>
  <si>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</si>
  <si>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</si>
  <si>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</si>
  <si>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</si>
  <si>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</si>
  <si>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</si>
  <si>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</si>
  <si>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</si>
  <si>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</si>
  <si>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</si>
  <si>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</si>
  <si>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</si>
  <si>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</si>
  <si>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</si>
  <si>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</si>
  <si>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</si>
  <si>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</si>
  <si>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</si>
  <si>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</si>
  <si>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</si>
  <si>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</si>
  <si>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</si>
  <si>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</si>
  <si>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</si>
  <si>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</si>
  <si>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</si>
  <si>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</si>
  <si>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</si>
  <si>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</si>
  <si>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</si>
  <si>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</si>
  <si>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</si>
  <si>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</si>
  <si>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</si>
  <si>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</si>
  <si>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</si>
  <si>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</si>
  <si>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</si>
  <si>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</si>
  <si>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</si>
  <si>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</si>
  <si>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</si>
  <si>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</si>
  <si>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</si>
  <si>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</si>
  <si>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</si>
  <si>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</si>
  <si>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</si>
  <si>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</si>
  <si>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</si>
  <si>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</si>
  <si>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</si>
  <si>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</si>
  <si>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</si>
  <si>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</si>
  <si>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</si>
  <si>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</si>
  <si>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</si>
  <si>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</si>
  <si>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</si>
  <si>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</si>
  <si>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</si>
  <si>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</si>
  <si>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</si>
  <si>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</si>
  <si>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</si>
  <si>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</si>
  <si>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</si>
  <si>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</si>
  <si>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</si>
  <si>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</si>
  <si>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</si>
  <si>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</si>
  <si>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</si>
  <si>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</si>
  <si>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</si>
  <si>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</si>
  <si>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</si>
  <si>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</si>
  <si>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</si>
  <si>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</si>
  <si>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</si>
  <si>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</si>
  <si>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</si>
  <si>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</si>
  <si>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</si>
  <si>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</si>
  <si>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</si>
  <si>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</si>
  <si>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</si>
  <si>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</si>
  <si>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</si>
  <si>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</si>
  <si>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</si>
  <si>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</si>
  <si>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</si>
  <si>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</si>
  <si>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</si>
  <si>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</si>
  <si>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</si>
  <si>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</si>
  <si>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</si>
  <si>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</si>
  <si>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</si>
  <si>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</si>
  <si>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</si>
  <si>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</si>
  <si>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</si>
  <si>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</si>
  <si>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</si>
  <si>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</si>
  <si>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</si>
  <si>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</si>
  <si>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</si>
  <si>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</si>
  <si>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</si>
  <si>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</si>
  <si>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</si>
  <si>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</si>
  <si>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</si>
  <si>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</si>
  <si>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</si>
  <si>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</si>
  <si>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</si>
  <si>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</si>
  <si>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</si>
  <si>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</si>
  <si>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</si>
  <si>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</si>
  <si>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</si>
  <si>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</si>
  <si>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</si>
  <si>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</si>
  <si>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</si>
  <si>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</si>
  <si>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</si>
  <si>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</si>
  <si>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</si>
  <si>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</si>
  <si>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</si>
  <si>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</si>
  <si>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</si>
  <si>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</si>
  <si>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</si>
  <si>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</si>
  <si>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</si>
  <si>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</si>
  <si>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</si>
  <si>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</si>
  <si>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</si>
  <si>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</si>
  <si>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</si>
  <si>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</si>
  <si>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</si>
  <si>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</si>
  <si>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</si>
  <si>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</si>
  <si>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</si>
  <si>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</si>
  <si>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</si>
  <si>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</si>
  <si>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</si>
  <si>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</si>
  <si>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</si>
  <si>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</si>
  <si>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</si>
  <si>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</si>
  <si>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</si>
  <si>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</si>
  <si>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</si>
  <si>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</si>
  <si>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</si>
  <si>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</si>
  <si>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</si>
  <si>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</si>
  <si>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</si>
  <si>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</si>
  <si>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</si>
  <si>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</si>
  <si>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</si>
  <si>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</si>
  <si>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</si>
  <si>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</si>
  <si>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</si>
  <si>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</si>
  <si>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</si>
  <si>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</si>
  <si>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</si>
  <si>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</si>
  <si>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</si>
  <si>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</si>
  <si>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</si>
  <si>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</si>
  <si>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</si>
  <si>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</si>
  <si>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</si>
  <si>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</si>
  <si>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</si>
  <si>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</si>
  <si>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</si>
  <si>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</si>
  <si>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</si>
  <si>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</si>
  <si>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</si>
  <si>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</si>
  <si>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</si>
  <si>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</si>
  <si>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</si>
  <si>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</si>
  <si>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</si>
  <si>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</si>
  <si>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</si>
  <si>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</si>
  <si>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</si>
  <si>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</si>
  <si>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</si>
  <si>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</si>
  <si>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</si>
  <si>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</si>
  <si>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</si>
  <si>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</si>
  <si>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</si>
  <si>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</si>
  <si>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</si>
  <si>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</si>
  <si>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</si>
  <si>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</si>
  <si>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</si>
  <si>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</si>
  <si>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</si>
  <si>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</si>
  <si>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</si>
  <si>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</si>
  <si>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</si>
  <si>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</si>
  <si>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</si>
  <si>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</si>
  <si>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</si>
  <si>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</si>
  <si>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</si>
  <si>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</si>
  <si>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</si>
  <si>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</si>
  <si>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</si>
  <si>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</si>
  <si>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</si>
  <si>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</si>
  <si>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</si>
  <si>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</si>
  <si>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</si>
  <si>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</si>
  <si>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</si>
  <si>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</si>
  <si>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</si>
  <si>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</si>
  <si>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</si>
  <si>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</si>
  <si>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</si>
  <si>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</si>
  <si>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</si>
  <si>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</si>
  <si>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</si>
  <si>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</si>
  <si>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</si>
  <si>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</si>
  <si>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</si>
  <si>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</si>
  <si>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</si>
  <si>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</si>
  <si>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</si>
  <si>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</si>
  <si>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</si>
  <si>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</si>
  <si>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</si>
  <si>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</si>
  <si>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</si>
  <si>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</si>
  <si>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</si>
  <si>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</si>
  <si>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</si>
  <si>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</si>
  <si>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</si>
  <si>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</si>
  <si>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</si>
  <si>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</si>
  <si>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</si>
  <si>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</si>
  <si>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</si>
  <si>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</si>
  <si>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</si>
  <si>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</si>
  <si>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</si>
  <si>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</si>
  <si>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</si>
  <si>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</si>
  <si>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</si>
  <si>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</si>
  <si>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</si>
  <si>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</si>
  <si>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</si>
  <si>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</si>
  <si>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</si>
  <si>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</si>
  <si>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</si>
  <si>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</si>
  <si>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</si>
  <si>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</si>
  <si>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</si>
  <si>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</si>
  <si>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</si>
  <si>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</si>
  <si>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</si>
  <si>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</si>
  <si>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</si>
  <si>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</si>
  <si>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</si>
  <si>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</si>
  <si>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</si>
  <si>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</si>
  <si>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</si>
  <si>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</si>
  <si>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</si>
  <si>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</si>
  <si>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</si>
  <si>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</si>
  <si>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</si>
  <si>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</si>
  <si>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</si>
  <si>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</si>
  <si>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</si>
  <si>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</si>
  <si>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</si>
  <si>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</si>
  <si>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</si>
  <si>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</si>
  <si>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</si>
  <si>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</si>
  <si>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</si>
  <si>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</si>
  <si>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</si>
  <si>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</si>
  <si>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</si>
  <si>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</si>
  <si>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</si>
  <si>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</si>
  <si>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</si>
  <si>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</si>
  <si>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</si>
  <si>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</si>
  <si>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</si>
  <si>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</si>
  <si>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</si>
  <si>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</si>
  <si>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</si>
  <si>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</si>
  <si>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</si>
  <si>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</si>
  <si>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</si>
  <si>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</si>
  <si>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</si>
  <si>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</si>
  <si>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</si>
  <si>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</si>
  <si>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</si>
  <si>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</si>
  <si>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</si>
  <si>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</si>
  <si>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</si>
  <si>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</si>
  <si>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</si>
  <si>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</si>
  <si>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</si>
  <si>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</si>
  <si>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</si>
  <si>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</si>
  <si>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</si>
  <si>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</si>
  <si>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</si>
  <si>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</si>
  <si>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</si>
  <si>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</si>
  <si>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</si>
  <si>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</si>
  <si>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</si>
  <si>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</si>
  <si>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</si>
  <si>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</si>
  <si>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</si>
  <si>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</si>
  <si>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</si>
  <si>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</si>
  <si>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</si>
  <si>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</si>
  <si>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</si>
  <si>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</si>
  <si>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</si>
  <si>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</si>
  <si>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</si>
  <si>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</si>
  <si>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</si>
  <si>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</si>
  <si>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</si>
  <si>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</si>
  <si>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</si>
  <si>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</si>
  <si>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</si>
  <si>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</si>
  <si>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</si>
  <si>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</si>
  <si>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</si>
  <si>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</si>
  <si>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</si>
  <si>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</si>
  <si>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</si>
  <si>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</si>
  <si>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</si>
  <si>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</si>
  <si>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</si>
  <si>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</si>
  <si>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</si>
  <si>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</si>
  <si>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</si>
  <si>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</si>
  <si>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</si>
  <si>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</si>
  <si>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</si>
  <si>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</si>
  <si>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</si>
  <si>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</si>
  <si>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</si>
  <si>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</si>
  <si>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</si>
  <si>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</si>
  <si>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</si>
  <si>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</si>
  <si>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</si>
  <si>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</si>
  <si>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</si>
  <si>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</si>
  <si>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</si>
  <si>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</si>
  <si>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</si>
  <si>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</si>
  <si>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</si>
  <si>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</si>
  <si>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</si>
  <si>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</si>
  <si>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</si>
  <si>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</si>
  <si>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</si>
  <si>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</si>
  <si>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</si>
  <si>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</si>
  <si>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</si>
  <si>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</si>
  <si>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</si>
  <si>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</si>
  <si>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</si>
  <si>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</si>
  <si>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</si>
  <si>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</si>
  <si>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</si>
  <si>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</si>
  <si>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</si>
  <si>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</si>
  <si>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</si>
  <si>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</si>
  <si>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</si>
  <si>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</si>
  <si>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</si>
  <si>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</si>
  <si>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</si>
  <si>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</si>
  <si>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</si>
  <si>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</si>
  <si>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</si>
  <si>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</si>
  <si>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</si>
  <si>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</si>
  <si>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</si>
  <si>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</si>
  <si>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</si>
  <si>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</si>
  <si>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</si>
  <si>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</si>
  <si>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</si>
  <si>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</si>
  <si>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</si>
  <si>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</si>
  <si>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</si>
  <si>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</si>
  <si>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</si>
  <si>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</si>
  <si>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</si>
  <si>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</si>
  <si>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</si>
  <si>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</si>
  <si>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</si>
  <si>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</si>
  <si>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</si>
  <si>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</si>
  <si>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</si>
  <si>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</si>
  <si>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</si>
  <si>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</si>
  <si>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</si>
  <si>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</si>
  <si>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</si>
  <si>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</si>
  <si>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</si>
  <si>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</si>
  <si>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</si>
  <si>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</si>
  <si>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</si>
  <si>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</si>
  <si>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</si>
  <si>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</si>
  <si>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</si>
  <si>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</si>
  <si>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</si>
  <si>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</si>
  <si>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</si>
  <si>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</si>
  <si>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</si>
  <si>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</si>
  <si>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</si>
  <si>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</si>
  <si>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</si>
  <si>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</si>
  <si>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</si>
  <si>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</si>
  <si>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</si>
  <si>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</si>
  <si>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</si>
  <si>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</si>
  <si>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</si>
  <si>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</si>
  <si>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</si>
  <si>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</si>
  <si>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</si>
  <si>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</si>
  <si>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</si>
  <si>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</si>
  <si>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</si>
  <si>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</si>
  <si>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</si>
  <si>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</si>
  <si>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</si>
  <si>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</si>
  <si>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</si>
  <si>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</si>
  <si>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</si>
  <si>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</si>
  <si>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</si>
  <si>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</si>
  <si>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</si>
  <si>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</si>
  <si>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</si>
  <si>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</si>
  <si>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</si>
  <si>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</si>
  <si>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</si>
  <si>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</si>
  <si>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</si>
  <si>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</si>
  <si>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</si>
  <si>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</si>
  <si>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</si>
  <si>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</si>
  <si>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</si>
  <si>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</si>
  <si>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</si>
  <si>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</si>
  <si>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</si>
  <si>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</si>
  <si>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</si>
  <si>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</si>
  <si>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</si>
  <si>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</si>
  <si>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</si>
  <si>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</si>
  <si>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</si>
  <si>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</si>
  <si>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</si>
  <si>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</si>
  <si>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</si>
  <si>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</si>
  <si>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</si>
  <si>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</si>
  <si>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</si>
  <si>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</si>
  <si>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</si>
  <si>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</si>
  <si>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</si>
  <si>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</si>
  <si>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</si>
  <si>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</si>
  <si>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</si>
  <si>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</si>
  <si>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</si>
  <si>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</si>
  <si>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</si>
  <si>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</si>
  <si>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</si>
  <si>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</si>
  <si>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</si>
  <si>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</si>
  <si>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</si>
  <si>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</si>
  <si>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</si>
  <si>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</si>
  <si>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</si>
  <si>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</si>
  <si>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</si>
  <si>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</si>
  <si>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</si>
  <si>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</si>
  <si>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</si>
  <si>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</si>
  <si>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</si>
  <si>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</si>
  <si>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</si>
  <si>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</si>
  <si>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</si>
  <si>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</si>
  <si>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</si>
  <si>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</si>
  <si>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</si>
  <si>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</si>
  <si>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</si>
  <si>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</si>
  <si>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</si>
  <si>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</si>
  <si>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</si>
  <si>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</si>
  <si>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</si>
  <si>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</si>
  <si>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</si>
  <si>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</si>
  <si>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</si>
  <si>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</si>
  <si>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</si>
  <si>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</si>
  <si>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</si>
  <si>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</si>
  <si>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</si>
  <si>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</si>
  <si>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</si>
  <si>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</si>
  <si>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</si>
  <si>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</si>
  <si>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</si>
  <si>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</si>
  <si>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</si>
  <si>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</si>
  <si>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</si>
  <si>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</si>
  <si>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</si>
  <si>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</si>
  <si>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</si>
  <si>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</si>
  <si>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</si>
  <si>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</si>
  <si>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</si>
  <si>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</si>
  <si>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</si>
  <si>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</si>
  <si>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</si>
  <si>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</si>
  <si>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</si>
  <si>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</si>
  <si>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</si>
  <si>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</si>
  <si>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</si>
  <si>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</si>
  <si>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</si>
  <si>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</si>
  <si>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</si>
  <si>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</si>
  <si>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</si>
  <si>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</si>
  <si>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</si>
  <si>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</si>
  <si>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</si>
  <si>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</si>
  <si>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</si>
  <si>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</si>
  <si>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</si>
  <si>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</si>
  <si>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</si>
  <si>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</si>
  <si>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</si>
  <si>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</si>
  <si>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</si>
  <si>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</si>
  <si>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</si>
  <si>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</si>
  <si>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</si>
  <si>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</si>
  <si>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</si>
  <si>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</si>
  <si>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</si>
  <si>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</si>
  <si>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</si>
  <si>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</si>
  <si>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</si>
  <si>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</si>
  <si>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</si>
  <si>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</si>
  <si>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</si>
  <si>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</si>
  <si>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</si>
  <si>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</si>
  <si>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</si>
  <si>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</si>
  <si>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</si>
  <si>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</si>
  <si>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</si>
  <si>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</si>
  <si>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</si>
  <si>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</si>
  <si>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</si>
  <si>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</si>
  <si>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</si>
  <si>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</si>
  <si>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</si>
  <si>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</si>
  <si>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</si>
  <si>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</si>
  <si>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</si>
  <si>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</si>
  <si>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</si>
  <si>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</si>
  <si>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</si>
  <si>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</si>
  <si>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</si>
  <si>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</si>
  <si>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</si>
  <si>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</si>
  <si>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</si>
  <si>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</si>
  <si>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</si>
  <si>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</si>
  <si>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</si>
  <si>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</si>
  <si>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</si>
  <si>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</si>
  <si>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</si>
  <si>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</si>
  <si>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</si>
  <si>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</si>
  <si>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</si>
  <si>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</si>
  <si>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</si>
  <si>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</si>
  <si>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</si>
  <si>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</si>
  <si>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</si>
  <si>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</si>
  <si>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</si>
  <si>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</si>
  <si>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</si>
  <si>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</si>
  <si>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</si>
  <si>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</si>
  <si>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</si>
  <si>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</si>
  <si>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</si>
  <si>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</si>
  <si>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</si>
  <si>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</si>
  <si>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</si>
  <si>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</si>
  <si>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</si>
  <si>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</si>
  <si>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</si>
  <si>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</si>
  <si>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</si>
  <si>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</si>
  <si>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</si>
  <si>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</si>
  <si>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</si>
  <si>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</si>
  <si>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</si>
  <si>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</si>
  <si>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</si>
  <si>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</si>
  <si>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</si>
  <si>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</si>
  <si>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</si>
  <si>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</si>
  <si>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</si>
  <si>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</si>
  <si>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</si>
  <si>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</si>
  <si>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</si>
  <si>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</si>
  <si>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</si>
  <si>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</si>
  <si>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</si>
  <si>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</si>
  <si>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</si>
  <si>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</si>
  <si>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</si>
  <si>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</si>
  <si>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</si>
  <si>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</si>
  <si>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</si>
  <si>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</si>
  <si>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</si>
  <si>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</si>
  <si>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</si>
  <si>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</si>
  <si>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</si>
  <si>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</si>
  <si>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</si>
  <si>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</si>
  <si>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</si>
  <si>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</si>
  <si>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</si>
  <si>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</si>
  <si>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</si>
  <si>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</si>
  <si>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</si>
  <si>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</si>
  <si>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</si>
  <si>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</si>
  <si>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</si>
  <si>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</si>
  <si>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</si>
  <si>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</si>
  <si>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</si>
  <si>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</si>
  <si>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</si>
  <si>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</si>
  <si>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</si>
  <si>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</si>
  <si>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</si>
  <si>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</si>
  <si>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</si>
  <si>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</si>
  <si>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</si>
  <si>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</si>
  <si>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</si>
  <si>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</si>
  <si>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</si>
  <si>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</si>
  <si>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</si>
  <si>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</si>
  <si>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</si>
  <si>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</si>
  <si>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</si>
  <si>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</si>
  <si>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</si>
  <si>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</si>
  <si>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</si>
  <si>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</si>
  <si>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</si>
  <si>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</si>
  <si>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</si>
  <si>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</si>
  <si>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</si>
  <si>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</si>
  <si>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</si>
  <si>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</si>
  <si>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</si>
  <si>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</si>
  <si>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</si>
  <si>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</si>
  <si>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</si>
  <si>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</si>
  <si>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</si>
  <si>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</si>
  <si>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</si>
  <si>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</si>
  <si>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</si>
  <si>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</si>
  <si>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</si>
  <si>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</si>
  <si>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</si>
  <si>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</si>
  <si>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</si>
  <si>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</si>
  <si>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</si>
  <si>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</si>
  <si>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</si>
  <si>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</si>
  <si>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</si>
  <si>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</si>
  <si>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</si>
  <si>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</si>
  <si>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</si>
  <si>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</si>
  <si>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</si>
  <si>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</si>
  <si>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</si>
  <si>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</si>
  <si>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</si>
  <si>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</si>
  <si>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</si>
  <si>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</si>
  <si>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</si>
  <si>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</si>
  <si>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</si>
  <si>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</si>
  <si>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</si>
  <si>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</si>
  <si>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</si>
  <si>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</si>
  <si>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</si>
  <si>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</si>
  <si>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</si>
  <si>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</si>
  <si>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</si>
  <si>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</si>
  <si>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</si>
  <si>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</si>
  <si>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</si>
  <si>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</si>
  <si>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</si>
  <si>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</si>
  <si>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</si>
  <si>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</si>
  <si>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</si>
  <si>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</si>
  <si>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</si>
  <si>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</si>
  <si>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</si>
  <si>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</si>
  <si>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</si>
  <si>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</si>
  <si>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</si>
  <si>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</si>
  <si>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</si>
  <si>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</si>
  <si>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</si>
  <si>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</si>
  <si>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</si>
  <si>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</si>
  <si>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</si>
  <si>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</si>
  <si>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</si>
  <si>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</si>
  <si>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</si>
  <si>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</si>
  <si>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</si>
  <si>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</si>
  <si>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</si>
  <si>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</si>
  <si>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</si>
  <si>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</si>
  <si>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</si>
  <si>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</si>
  <si>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</si>
  <si>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</si>
  <si>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</si>
  <si>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</si>
  <si>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</si>
  <si>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</si>
  <si>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</si>
  <si>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</si>
  <si>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</si>
  <si>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</si>
  <si>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</si>
  <si>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</si>
  <si>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</si>
  <si>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</si>
  <si>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</si>
  <si>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</si>
  <si>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</si>
  <si>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</si>
  <si>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</si>
  <si>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</si>
  <si>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</si>
  <si>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</si>
  <si>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</si>
  <si>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</si>
  <si>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</si>
  <si>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</si>
  <si>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</si>
  <si>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</si>
  <si>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</si>
  <si>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</si>
  <si>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</si>
  <si>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</si>
  <si>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</si>
  <si>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</si>
  <si>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</si>
  <si>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</si>
  <si>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</si>
  <si>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</si>
  <si>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</si>
  <si>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</si>
  <si>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</si>
  <si>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</si>
  <si>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</si>
  <si>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</si>
  <si>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</si>
  <si>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</si>
  <si>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</si>
  <si>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</si>
  <si>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</si>
  <si>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</si>
  <si>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</si>
  <si>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</si>
  <si>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</si>
  <si>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</si>
  <si>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</si>
  <si>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</si>
  <si>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</si>
  <si>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</si>
  <si>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</si>
  <si>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</si>
  <si>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</si>
  <si>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</si>
  <si>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</si>
  <si>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</si>
  <si>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</si>
  <si>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</si>
  <si>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</si>
  <si>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</si>
  <si>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</si>
  <si>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</si>
  <si>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</si>
  <si>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</si>
  <si>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</si>
  <si>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</si>
  <si>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</si>
  <si>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</si>
  <si>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</si>
  <si>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</si>
  <si>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</si>
  <si>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</si>
  <si>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</si>
  <si>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</si>
  <si>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</si>
  <si>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</si>
  <si>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</si>
  <si>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</si>
  <si>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</si>
  <si>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</si>
  <si>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</si>
  <si>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</si>
  <si>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</si>
  <si>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</si>
  <si>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</si>
  <si>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</si>
  <si>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</si>
  <si>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</si>
  <si>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</si>
  <si>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</si>
  <si>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</si>
  <si>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</si>
  <si>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</si>
  <si>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</si>
  <si>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</si>
  <si>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</si>
  <si>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</si>
  <si>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</si>
  <si>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</si>
  <si>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</si>
  <si>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</si>
  <si>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</si>
  <si>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</si>
  <si>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</si>
  <si>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</si>
  <si>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</si>
  <si>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</si>
  <si>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</si>
  <si>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</si>
  <si>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</si>
  <si>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</si>
  <si>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</si>
  <si>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</si>
  <si>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</si>
  <si>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</si>
  <si>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</si>
  <si>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</si>
  <si>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</si>
  <si>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</si>
  <si>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</si>
  <si>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</si>
  <si>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</si>
  <si>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</si>
  <si>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</si>
  <si>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</si>
  <si>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</si>
  <si>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</si>
  <si>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</si>
  <si>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</si>
  <si>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</si>
  <si>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</si>
  <si>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</si>
  <si>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</si>
  <si>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</si>
  <si>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</si>
  <si>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</si>
  <si>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</si>
  <si>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</si>
  <si>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</si>
  <si>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</si>
  <si>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</si>
  <si>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</si>
  <si>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</si>
  <si>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</si>
  <si>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</si>
  <si>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</si>
  <si>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</si>
  <si>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</si>
  <si>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</si>
  <si>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</si>
  <si>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</si>
  <si>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</si>
  <si>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</si>
  <si>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</si>
  <si>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</si>
  <si>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</si>
  <si>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</si>
  <si>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</si>
  <si>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</si>
  <si>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</si>
  <si>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</si>
  <si>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</si>
  <si>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</si>
  <si>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</si>
  <si>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</si>
  <si>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</si>
  <si>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</si>
  <si>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</si>
  <si>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</si>
  <si>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</si>
  <si>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</si>
  <si>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</si>
  <si>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</si>
  <si>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</si>
  <si>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</si>
  <si>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</si>
  <si>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</si>
  <si>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</si>
  <si>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</si>
  <si>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</si>
  <si>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</si>
  <si>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</si>
  <si>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</si>
  <si>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</si>
  <si>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</si>
  <si>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</si>
  <si>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</si>
  <si>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</si>
  <si>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</si>
  <si>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</si>
  <si>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</si>
  <si>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</si>
  <si>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</si>
  <si>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</si>
  <si>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</si>
  <si>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</si>
  <si>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</si>
  <si>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</si>
  <si>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</si>
  <si>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</si>
  <si>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</si>
  <si>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</si>
  <si>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</si>
  <si>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</si>
  <si>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</si>
  <si>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</si>
  <si>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</si>
  <si>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</si>
  <si>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</si>
  <si>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</si>
  <si>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</si>
  <si>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</si>
  <si>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</si>
  <si>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</si>
  <si>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</si>
  <si>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</si>
  <si>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</si>
  <si>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</si>
  <si>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</si>
  <si>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</si>
  <si>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</si>
  <si>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</si>
  <si>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</si>
  <si>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</si>
  <si>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</si>
  <si>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</si>
  <si>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</si>
  <si>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</si>
  <si>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</si>
  <si>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</si>
  <si>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</si>
  <si>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</si>
  <si>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</si>
  <si>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</si>
  <si>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</si>
  <si>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</si>
  <si>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</si>
  <si>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</si>
  <si>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</si>
  <si>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</si>
  <si>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</si>
  <si>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</si>
  <si>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</si>
  <si>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</si>
  <si>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</si>
  <si>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</si>
  <si>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</si>
  <si>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</si>
  <si>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</si>
  <si>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</si>
  <si>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</si>
  <si>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</si>
  <si>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</si>
  <si>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</si>
  <si>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</si>
  <si>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</si>
  <si>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</si>
  <si>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</si>
  <si>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</si>
  <si>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</si>
  <si>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</si>
  <si>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</si>
  <si>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</si>
  <si>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</si>
  <si>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</si>
  <si>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</si>
  <si>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</si>
  <si>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</si>
  <si>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</si>
  <si>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</si>
  <si>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</si>
  <si>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</si>
  <si>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</si>
  <si>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</si>
  <si>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</si>
  <si>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</si>
  <si>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</si>
  <si>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</si>
  <si>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</si>
  <si>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</si>
  <si>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</si>
  <si>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</si>
  <si>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</si>
  <si>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</si>
  <si>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</si>
  <si>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</si>
  <si>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</si>
  <si>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</si>
  <si>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</si>
  <si>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</si>
  <si>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</si>
  <si>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</si>
  <si>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</si>
  <si>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</si>
  <si>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</si>
  <si>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</si>
  <si>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</si>
  <si>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</si>
  <si>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</si>
  <si>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</si>
  <si>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</si>
  <si>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</si>
  <si>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</si>
  <si>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</si>
  <si>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</si>
  <si>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</si>
  <si>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</si>
  <si>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</si>
  <si>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</si>
  <si>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</si>
  <si>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</si>
  <si>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</si>
  <si>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</si>
  <si>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</si>
  <si>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</si>
  <si>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</si>
  <si>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</si>
  <si>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</si>
  <si>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</si>
  <si>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</si>
  <si>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</si>
  <si>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</si>
  <si>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</si>
  <si>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</si>
  <si>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</si>
  <si>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</si>
  <si>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</si>
  <si>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</si>
  <si>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</si>
  <si>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</si>
  <si>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</si>
  <si>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</si>
  <si>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</si>
  <si>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</si>
  <si>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</si>
  <si>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</si>
  <si>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</si>
  <si>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</si>
  <si>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</si>
  <si>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</si>
  <si>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</si>
  <si>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</si>
  <si>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</si>
  <si>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</si>
  <si>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</si>
  <si>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</si>
  <si>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</si>
  <si>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</si>
  <si>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</si>
  <si>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</si>
  <si>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</si>
  <si>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</si>
  <si>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</si>
  <si>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</si>
  <si>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</si>
  <si>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</si>
  <si>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</si>
  <si>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</si>
  <si>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</si>
  <si>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</si>
  <si>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</si>
  <si>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</si>
  <si>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</si>
  <si>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</si>
  <si>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</si>
  <si>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</si>
  <si>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</si>
  <si>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</si>
  <si>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</si>
  <si>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</si>
  <si>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</si>
  <si>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</si>
  <si>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</si>
  <si>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</si>
  <si>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</si>
  <si>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</si>
  <si>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</si>
  <si>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</si>
  <si>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</si>
  <si>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</si>
  <si>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</si>
  <si>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</si>
  <si>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</si>
  <si>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</si>
  <si>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</si>
  <si>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</si>
  <si>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</si>
  <si>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</si>
  <si>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</si>
  <si>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</si>
  <si>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</si>
  <si>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</si>
  <si>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</si>
  <si>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</si>
  <si>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</si>
  <si>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</si>
  <si>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</si>
  <si>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</si>
  <si>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</si>
  <si>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</si>
  <si>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</si>
  <si>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</si>
  <si>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</si>
  <si>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</si>
  <si>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</si>
  <si>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</si>
  <si>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</si>
  <si>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</si>
  <si>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</si>
  <si>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</si>
  <si>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</si>
  <si>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</si>
  <si>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</si>
  <si>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</si>
  <si>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</si>
  <si>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</si>
  <si>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</si>
  <si>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</si>
  <si>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</si>
  <si>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</si>
  <si>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</si>
  <si>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</si>
  <si>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</si>
  <si>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</si>
  <si>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</si>
  <si>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</si>
  <si>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</si>
  <si>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</si>
  <si>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</si>
  <si>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</si>
  <si>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</si>
  <si>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</si>
  <si>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</si>
  <si>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</si>
  <si>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</si>
  <si>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</si>
  <si>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</si>
  <si>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</si>
  <si>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</si>
  <si>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</si>
  <si>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</si>
  <si>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</si>
  <si>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</si>
  <si>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</si>
  <si>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</si>
  <si>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</si>
  <si>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</si>
  <si>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</si>
  <si>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</si>
  <si>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</si>
  <si>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</si>
  <si>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</si>
  <si>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</si>
  <si>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</si>
  <si>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</si>
  <si>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</si>
  <si>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</si>
  <si>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</si>
  <si>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</si>
  <si>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</si>
  <si>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</si>
  <si>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</si>
  <si>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</si>
  <si>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</si>
  <si>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</si>
  <si>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</si>
  <si>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</si>
  <si>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</si>
  <si>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</si>
  <si>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</si>
  <si>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</si>
  <si>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</si>
  <si>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</si>
  <si>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</si>
  <si>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</si>
  <si>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</si>
  <si>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</si>
  <si>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</si>
  <si>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</si>
  <si>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</si>
  <si>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</si>
  <si>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</si>
  <si>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</si>
  <si>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</si>
  <si>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</si>
  <si>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</si>
  <si>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</si>
  <si>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</si>
  <si>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</si>
  <si>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</si>
  <si>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</si>
  <si>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</si>
  <si>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</si>
  <si>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</si>
  <si>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</si>
  <si>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</si>
  <si>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</si>
  <si>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</si>
  <si>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</si>
  <si>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</si>
  <si>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</si>
  <si>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</si>
  <si>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</si>
  <si>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</si>
  <si>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</si>
  <si>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</si>
  <si>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</si>
  <si>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</si>
  <si>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</si>
  <si>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</si>
  <si>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</si>
  <si>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</si>
  <si>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</si>
  <si>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</si>
  <si>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</si>
  <si>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</si>
  <si>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</si>
  <si>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</si>
  <si>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</si>
  <si>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</si>
  <si>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</si>
  <si>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</si>
  <si>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</si>
  <si>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</si>
  <si>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</si>
  <si>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</si>
  <si>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</si>
  <si>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</si>
  <si>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</si>
  <si>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</si>
  <si>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</si>
  <si>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</si>
  <si>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</si>
  <si>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</si>
  <si>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</si>
  <si>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</si>
  <si>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</si>
  <si>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</si>
  <si>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</si>
  <si>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</si>
  <si>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</si>
  <si>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</si>
  <si>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</si>
  <si>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</si>
  <si>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</si>
  <si>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</si>
  <si>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</si>
  <si>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</si>
  <si>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</si>
  <si>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</si>
  <si>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</si>
  <si>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</si>
  <si>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</si>
  <si>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</si>
  <si>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</si>
  <si>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</si>
  <si>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</si>
  <si>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</si>
  <si>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</si>
  <si>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</si>
  <si>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</si>
  <si>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</si>
  <si>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</si>
  <si>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</si>
  <si>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</si>
  <si>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</si>
  <si>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</si>
  <si>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</si>
  <si>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</si>
  <si>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</si>
  <si>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</si>
  <si>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</si>
  <si>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</si>
  <si>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</si>
  <si>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</si>
  <si>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</si>
  <si>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</si>
  <si>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</si>
  <si>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</si>
  <si>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</si>
  <si>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</si>
  <si>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</si>
  <si>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</si>
  <si>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</si>
  <si>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</si>
  <si>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</si>
  <si>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</si>
  <si>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</si>
  <si>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</si>
  <si>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</si>
  <si>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</si>
  <si>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</si>
  <si>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</si>
  <si>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</si>
  <si>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</si>
  <si>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</si>
  <si>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</si>
  <si>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</si>
  <si>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</si>
  <si>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</si>
  <si>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</si>
  <si>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</si>
  <si>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</si>
  <si>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</si>
  <si>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</si>
  <si>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</si>
  <si>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</si>
  <si>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</si>
  <si>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</si>
  <si>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</si>
  <si>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</si>
  <si>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</si>
  <si>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</si>
  <si>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</si>
  <si>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</si>
  <si>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</si>
  <si>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</si>
  <si>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</si>
  <si>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</si>
  <si>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</si>
  <si>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</si>
  <si>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</si>
  <si>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</si>
  <si>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</si>
  <si>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</si>
  <si>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</si>
  <si>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</si>
  <si>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</si>
  <si>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</si>
  <si>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</si>
  <si>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</si>
  <si>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</si>
  <si>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</si>
  <si>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</si>
  <si>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</si>
  <si>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</si>
  <si>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</si>
  <si>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</si>
  <si>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</si>
  <si>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</si>
  <si>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</si>
  <si>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</si>
  <si>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</si>
  <si>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</si>
  <si>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</si>
  <si>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</si>
  <si>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</si>
  <si>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</si>
  <si>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</si>
  <si>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</si>
  <si>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</si>
  <si>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</si>
  <si>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</si>
  <si>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</si>
  <si>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</si>
  <si>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</si>
  <si>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</si>
  <si>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</si>
  <si>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</si>
  <si>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</si>
  <si>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</si>
  <si>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</si>
  <si>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</si>
  <si>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</si>
  <si>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</si>
  <si>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</si>
  <si>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</si>
  <si>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</si>
  <si>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</si>
  <si>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</si>
  <si>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</si>
  <si>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</si>
  <si>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</si>
  <si>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</si>
  <si>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</si>
  <si>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</si>
  <si>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</si>
  <si>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</si>
  <si>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</si>
  <si>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</si>
  <si>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</si>
  <si>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</si>
  <si>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</si>
  <si>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</si>
  <si>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</si>
  <si>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</si>
  <si>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</si>
  <si>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</si>
  <si>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</si>
  <si>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</si>
  <si>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</si>
  <si>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</si>
  <si>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</si>
  <si>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</si>
  <si>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</si>
  <si>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</si>
  <si>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</si>
  <si>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</si>
  <si>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</si>
  <si>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</si>
  <si>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</si>
  <si>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</si>
  <si>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</si>
  <si>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</si>
  <si>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</si>
  <si>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</si>
  <si>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</si>
  <si>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</si>
  <si>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</si>
  <si>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</si>
  <si>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</si>
  <si>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</si>
  <si>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</si>
  <si>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</si>
  <si>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</si>
  <si>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</si>
  <si>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</si>
  <si>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</si>
  <si>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</si>
  <si>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</si>
  <si>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</si>
  <si>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</si>
  <si>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</si>
  <si>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</si>
  <si>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</si>
  <si>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</si>
  <si>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</si>
  <si>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</si>
  <si>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</si>
  <si>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</si>
  <si>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</si>
  <si>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</si>
  <si>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</si>
  <si>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</si>
  <si>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</si>
  <si>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</si>
  <si>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</si>
  <si>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</si>
  <si>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</si>
  <si>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</si>
  <si>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</si>
  <si>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</si>
  <si>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</si>
  <si>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</si>
  <si>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</si>
  <si>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</si>
  <si>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</si>
  <si>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</si>
  <si>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</si>
  <si>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</si>
  <si>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</si>
  <si>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</si>
  <si>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</si>
  <si>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</si>
  <si>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</si>
  <si>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</si>
  <si>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</si>
  <si>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</si>
  <si>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</si>
  <si>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</si>
  <si>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</si>
  <si>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</si>
  <si>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</si>
  <si>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</si>
  <si>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</si>
  <si>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</si>
  <si>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</si>
  <si>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</si>
  <si>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</si>
  <si>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</si>
  <si>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</si>
  <si>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</si>
  <si>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</si>
  <si>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</si>
  <si>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</si>
  <si>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</si>
  <si>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</si>
  <si>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</si>
  <si>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</si>
  <si>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</si>
  <si>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</si>
  <si>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</si>
  <si>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</si>
  <si>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</si>
  <si>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</si>
  <si>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</si>
  <si>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</si>
  <si>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</si>
  <si>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</si>
  <si>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</si>
  <si>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</si>
  <si>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</si>
  <si>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</si>
  <si>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</si>
  <si>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</si>
  <si>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</si>
  <si>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</si>
  <si>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</si>
  <si>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</si>
  <si>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</si>
  <si>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</si>
  <si>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</si>
  <si>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</si>
  <si>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</si>
  <si>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</si>
  <si>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</si>
  <si>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</si>
  <si>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</si>
  <si>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</si>
  <si>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</si>
  <si>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</si>
  <si>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</si>
  <si>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</si>
  <si>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</si>
  <si>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</si>
  <si>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</si>
  <si>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</si>
  <si>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</si>
  <si>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</si>
  <si>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</si>
  <si>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</si>
  <si>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</si>
  <si>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</si>
  <si>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</si>
  <si>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</si>
  <si>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</si>
  <si>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</si>
  <si>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</si>
  <si>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</si>
  <si>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</si>
  <si>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</si>
  <si>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</si>
  <si>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</si>
  <si>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</si>
  <si>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</si>
  <si>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</si>
  <si>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</si>
  <si>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</si>
  <si>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</si>
  <si>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</si>
  <si>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</si>
  <si>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</si>
  <si>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</si>
  <si>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</si>
  <si>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</si>
  <si>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</si>
  <si>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</si>
  <si>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</si>
  <si>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</si>
  <si>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</si>
  <si>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</si>
  <si>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</si>
  <si>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</si>
  <si>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</si>
  <si>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</si>
  <si>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</si>
  <si>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</si>
  <si>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</si>
  <si>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</si>
  <si>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</si>
  <si>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</si>
  <si>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</si>
  <si>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</si>
  <si>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</si>
  <si>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</si>
  <si>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</si>
  <si>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</si>
  <si>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</si>
  <si>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</si>
  <si>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</si>
  <si>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</si>
  <si>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</si>
  <si>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</si>
  <si>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</si>
  <si>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</si>
  <si>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</si>
  <si>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</si>
  <si>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</si>
  <si>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</si>
  <si>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</si>
  <si>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</si>
  <si>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</si>
  <si>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</si>
  <si>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</si>
  <si>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</si>
  <si>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</si>
  <si>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</si>
  <si>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</si>
  <si>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</si>
  <si>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</si>
  <si>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</si>
  <si>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</si>
  <si>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</si>
  <si>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</si>
  <si>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</si>
  <si>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</si>
  <si>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</si>
  <si>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</si>
  <si>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</si>
  <si>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</si>
  <si>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</si>
  <si>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</si>
  <si>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</si>
  <si>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</si>
  <si>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</si>
  <si>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</si>
  <si>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</si>
  <si>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</si>
  <si>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</si>
  <si>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</si>
  <si>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</si>
  <si>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</si>
  <si>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</si>
  <si>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</si>
  <si>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</si>
  <si>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</si>
  <si>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</si>
  <si>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</si>
  <si>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</si>
  <si>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</si>
  <si>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</si>
  <si>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</si>
  <si>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</si>
  <si>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</si>
  <si>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</si>
  <si>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</si>
  <si>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</si>
  <si>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</si>
  <si>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</si>
  <si>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</si>
  <si>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</si>
  <si>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</si>
  <si>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</si>
  <si>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</si>
  <si>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</si>
  <si>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</si>
  <si>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</si>
  <si>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</si>
  <si>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</si>
  <si>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</si>
  <si>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</si>
  <si>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</si>
  <si>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</si>
  <si>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</si>
  <si>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</si>
  <si>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</si>
  <si>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</si>
  <si>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</si>
  <si>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</si>
  <si>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</si>
  <si>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</si>
  <si>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</si>
  <si>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</si>
  <si>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</si>
  <si>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</si>
  <si>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</si>
  <si>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</si>
  <si>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</si>
  <si>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</si>
  <si>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</si>
  <si>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</si>
  <si>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</si>
  <si>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</si>
  <si>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</si>
  <si>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</si>
  <si>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</si>
  <si>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</si>
  <si>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</si>
  <si>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</si>
  <si>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</si>
  <si>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</si>
  <si>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</si>
  <si>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</si>
  <si>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</si>
  <si>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</si>
  <si>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</si>
  <si>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</si>
  <si>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</si>
  <si>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</si>
  <si>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</si>
  <si>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</si>
  <si>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</si>
  <si>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</si>
  <si>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</si>
  <si>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</si>
  <si>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</si>
  <si>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</si>
  <si>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</si>
  <si>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</si>
  <si>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</si>
  <si>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</si>
  <si>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</si>
  <si>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</si>
  <si>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</si>
  <si>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</si>
  <si>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</si>
  <si>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</si>
  <si>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</si>
  <si>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</si>
  <si>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</si>
  <si>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</si>
  <si>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</si>
  <si>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</si>
  <si>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</si>
  <si>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</si>
  <si>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</si>
  <si>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</si>
  <si>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</si>
  <si>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</si>
  <si>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</si>
  <si>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</si>
  <si>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</si>
  <si>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</si>
  <si>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</si>
  <si>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</si>
  <si>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</si>
  <si>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</si>
  <si>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</si>
  <si>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</si>
  <si>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</si>
  <si>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</si>
  <si>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</si>
  <si>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</si>
  <si>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</si>
  <si>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</si>
  <si>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</si>
  <si>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</si>
  <si>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</si>
  <si>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</si>
  <si>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</si>
  <si>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</si>
  <si>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</si>
  <si>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</si>
  <si>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</si>
  <si>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</si>
  <si>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</si>
  <si>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</si>
  <si>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</si>
  <si>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</si>
  <si>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</si>
  <si>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</si>
  <si>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</si>
  <si>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</si>
  <si>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</si>
  <si>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</si>
  <si>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</si>
  <si>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</si>
  <si>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</si>
  <si>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</si>
  <si>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</si>
  <si>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</si>
  <si>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</si>
  <si>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</si>
  <si>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</si>
  <si>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</si>
  <si>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</si>
  <si>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</si>
  <si>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</si>
  <si>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</si>
  <si>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</si>
  <si>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</si>
  <si>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</si>
  <si>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</si>
  <si>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</si>
  <si>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</si>
  <si>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</si>
  <si>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</si>
  <si>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</si>
  <si>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</si>
  <si>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</si>
  <si>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</si>
  <si>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</si>
  <si>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</si>
  <si>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</si>
  <si>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</si>
  <si>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</si>
  <si>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</si>
  <si>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</si>
  <si>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</si>
  <si>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</si>
  <si>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</si>
  <si>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</si>
  <si>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</si>
  <si>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</si>
  <si>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</si>
  <si>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</si>
  <si>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</si>
  <si>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</si>
  <si>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</si>
  <si>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</si>
  <si>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</si>
  <si>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</si>
  <si>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</si>
  <si>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</si>
  <si>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</si>
  <si>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</si>
  <si>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</si>
  <si>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</si>
  <si>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</si>
  <si>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</si>
  <si>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</si>
  <si>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</si>
  <si>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</si>
  <si>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</si>
  <si>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</si>
  <si>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</si>
  <si>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</si>
  <si>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</si>
  <si>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</si>
  <si>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</si>
  <si>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</si>
  <si>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</si>
  <si>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</si>
  <si>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</si>
  <si>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</si>
  <si>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</si>
  <si>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</si>
  <si>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</si>
  <si>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</si>
  <si>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</si>
  <si>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</si>
  <si>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</si>
  <si>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</si>
  <si>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</si>
  <si>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</si>
  <si>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</si>
  <si>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</si>
  <si>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</si>
  <si>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</si>
  <si>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</si>
  <si>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</si>
  <si>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</si>
  <si>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</si>
  <si>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</si>
  <si>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</si>
  <si>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</si>
  <si>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</si>
  <si>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</si>
  <si>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</si>
  <si>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</si>
  <si>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</si>
  <si>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</si>
  <si>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</si>
  <si>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</si>
  <si>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</si>
  <si>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</si>
  <si>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</si>
  <si>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</si>
  <si>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</si>
  <si>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</si>
  <si>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</si>
  <si>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</si>
  <si>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</si>
  <si>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</si>
  <si>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</si>
  <si>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</si>
  <si>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</si>
  <si>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</si>
  <si>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</si>
  <si>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</si>
  <si>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</si>
  <si>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</si>
  <si>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</si>
  <si>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</si>
  <si>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</si>
  <si>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</si>
  <si>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</si>
  <si>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</si>
  <si>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</si>
  <si>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</si>
  <si>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</si>
  <si>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</si>
  <si>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</si>
  <si>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</si>
  <si>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</si>
  <si>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</si>
  <si>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</si>
  <si>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</si>
  <si>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</si>
  <si>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</si>
  <si>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</si>
  <si>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</si>
  <si>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</si>
  <si>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</si>
  <si>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</si>
  <si>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</si>
  <si>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</si>
  <si>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</si>
  <si>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</si>
  <si>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</si>
  <si>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</si>
  <si>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</si>
  <si>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</si>
  <si>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</si>
  <si>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</si>
  <si>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</si>
  <si>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</si>
  <si>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</si>
  <si>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</si>
  <si>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</si>
  <si>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</si>
  <si>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</si>
  <si>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</si>
  <si>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</si>
  <si>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</si>
  <si>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</si>
  <si>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</si>
  <si>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</si>
  <si>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</si>
  <si>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</si>
  <si>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</si>
  <si>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</si>
  <si>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</si>
  <si>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</si>
  <si>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</si>
  <si>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</si>
  <si>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</si>
  <si>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</si>
  <si>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</si>
  <si>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</si>
  <si>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</si>
  <si>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</si>
  <si>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</si>
  <si>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</si>
  <si>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</si>
  <si>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</si>
  <si>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</si>
  <si>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</si>
  <si>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</si>
  <si>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</si>
  <si>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</si>
  <si>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</si>
  <si>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</si>
  <si>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</si>
  <si>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</si>
  <si>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</si>
  <si>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</si>
  <si>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</si>
  <si>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</si>
  <si>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</si>
  <si>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</si>
  <si>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</si>
  <si>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</si>
  <si>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</si>
  <si>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</si>
  <si>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</si>
  <si>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</si>
  <si>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</si>
  <si>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</si>
  <si>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</si>
  <si>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</si>
  <si>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</si>
  <si>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</si>
  <si>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</si>
  <si>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</si>
  <si>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</si>
  <si>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</si>
  <si>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</si>
  <si>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</si>
  <si>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</si>
  <si>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</si>
  <si>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</si>
  <si>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</si>
  <si>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</si>
  <si>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</si>
  <si>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</si>
  <si>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</si>
  <si>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</si>
  <si>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</si>
  <si>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</si>
  <si>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</si>
  <si>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</si>
  <si>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</si>
  <si>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</si>
  <si>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</si>
  <si>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</si>
  <si>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</si>
  <si>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</si>
  <si>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</si>
  <si>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</si>
  <si>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</si>
  <si>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</si>
  <si>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</si>
  <si>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</si>
  <si>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</si>
  <si>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</si>
  <si>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</si>
  <si>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</si>
  <si>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</si>
  <si>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</si>
  <si>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</si>
  <si>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</si>
  <si>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</si>
  <si>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</si>
  <si>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</si>
  <si>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</si>
  <si>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</si>
  <si>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</si>
  <si>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</si>
  <si>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</si>
  <si>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</si>
  <si>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</si>
  <si>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</si>
  <si>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</si>
  <si>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</si>
  <si>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</si>
  <si>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</si>
  <si>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</si>
  <si>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</si>
  <si>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</si>
  <si>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</si>
  <si>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</si>
  <si>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</si>
  <si>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</si>
  <si>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</si>
  <si>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</si>
  <si>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</si>
  <si>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</si>
  <si>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</si>
  <si>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</si>
  <si>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</si>
  <si>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</si>
  <si>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</si>
  <si>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</si>
  <si>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</si>
  <si>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</si>
  <si>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</si>
  <si>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</si>
  <si>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</si>
  <si>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</si>
  <si>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</si>
  <si>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</si>
  <si>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</si>
  <si>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</si>
  <si>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</si>
  <si>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</si>
  <si>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</si>
  <si>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</si>
  <si>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</si>
  <si>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</si>
  <si>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</si>
  <si>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</si>
  <si>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</si>
  <si>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</si>
  <si>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</si>
  <si>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</si>
  <si>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</si>
  <si>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</si>
  <si>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</si>
  <si>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</si>
  <si>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</si>
  <si>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</si>
  <si>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</si>
  <si>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</si>
  <si>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</si>
  <si>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</si>
  <si>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</si>
  <si>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</si>
  <si>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</si>
  <si>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</si>
  <si>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</si>
  <si>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</si>
  <si>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</si>
  <si>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</si>
  <si>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</si>
  <si>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</si>
  <si>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</si>
  <si>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</si>
  <si>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</si>
  <si>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</si>
  <si>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</si>
  <si>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</si>
  <si>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</si>
  <si>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</si>
  <si>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</si>
  <si>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</si>
  <si>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</si>
  <si>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</si>
  <si>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</si>
  <si>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</si>
  <si>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</si>
  <si>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</si>
  <si>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</si>
  <si>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</si>
  <si>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</si>
  <si>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</si>
  <si>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</si>
  <si>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</si>
  <si>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</si>
  <si>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</si>
  <si>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</si>
  <si>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</si>
  <si>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</si>
  <si>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</si>
  <si>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</si>
  <si>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</si>
  <si>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</si>
  <si>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</si>
  <si>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</si>
  <si>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</si>
  <si>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</si>
  <si>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</si>
  <si>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</si>
  <si>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</si>
  <si>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</si>
  <si>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</si>
  <si>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</si>
  <si>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</si>
  <si>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</si>
  <si>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</si>
  <si>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</si>
  <si>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</si>
  <si>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</si>
  <si>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</si>
  <si>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</si>
  <si>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</si>
  <si>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</si>
  <si>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</si>
  <si>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</si>
  <si>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</si>
  <si>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</si>
  <si>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</si>
  <si>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</si>
  <si>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</si>
  <si>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</si>
  <si>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</si>
  <si>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</si>
  <si>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</si>
  <si>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</si>
  <si>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</si>
  <si>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</si>
  <si>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</si>
  <si>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</si>
  <si>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</si>
  <si>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</si>
  <si>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</si>
  <si>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</si>
  <si>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</si>
  <si>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</si>
  <si>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</si>
  <si>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</si>
  <si>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</si>
  <si>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</si>
  <si>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</si>
  <si>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</si>
  <si>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</si>
  <si>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</si>
  <si>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</si>
  <si>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</si>
  <si>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</si>
  <si>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</si>
  <si>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</si>
  <si>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</si>
  <si>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</si>
  <si>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</si>
  <si>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</si>
  <si>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</si>
  <si>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</si>
  <si>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</si>
  <si>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</si>
  <si>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</si>
  <si>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</si>
  <si>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</si>
  <si>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</si>
  <si>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</si>
  <si>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</si>
  <si>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</si>
  <si>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</si>
  <si>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</si>
  <si>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</si>
  <si>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</si>
  <si>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</si>
  <si>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</si>
  <si>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</si>
  <si>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</si>
  <si>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</si>
  <si>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</si>
  <si>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</si>
  <si>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</si>
  <si>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</si>
  <si>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</si>
  <si>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</si>
  <si>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</si>
  <si>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</si>
  <si>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</si>
  <si>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</si>
  <si>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</si>
  <si>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</si>
  <si>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</si>
  <si>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</si>
  <si>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</si>
  <si>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</si>
  <si>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</si>
  <si>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</si>
  <si>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</si>
  <si>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</si>
  <si>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</si>
  <si>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</si>
  <si>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</si>
  <si>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</si>
  <si>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</si>
  <si>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</si>
  <si>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</si>
  <si>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</si>
  <si>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</si>
  <si>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</si>
  <si>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</si>
  <si>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</si>
  <si>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</si>
  <si>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</si>
  <si>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</si>
  <si>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</si>
  <si>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</si>
  <si>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</si>
  <si>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</si>
  <si>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</si>
  <si>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</si>
  <si>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</si>
  <si>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</si>
  <si>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</si>
  <si>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</si>
  <si>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</si>
  <si>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</si>
  <si>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</si>
  <si>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</si>
  <si>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</si>
  <si>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</si>
  <si>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</si>
  <si>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</si>
  <si>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</si>
  <si>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</si>
  <si>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</si>
  <si>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</si>
  <si>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</si>
  <si>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</si>
  <si>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</si>
  <si>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</si>
  <si>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</si>
  <si>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</si>
  <si>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</si>
  <si>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</si>
  <si>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</si>
  <si>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</si>
  <si>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</si>
  <si>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</si>
  <si>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</si>
  <si>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</si>
  <si>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</si>
  <si>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</si>
  <si>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</si>
  <si>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</si>
  <si>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</si>
  <si>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</si>
  <si>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</si>
  <si>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</si>
  <si>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</si>
  <si>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</si>
  <si>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</si>
  <si>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</si>
  <si>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</si>
  <si>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</si>
  <si>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</si>
  <si>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</si>
  <si>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</si>
  <si>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</si>
  <si>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</si>
  <si>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</si>
  <si>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</si>
  <si>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</si>
  <si>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</si>
  <si>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</si>
  <si>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</si>
  <si>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</si>
  <si>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</si>
  <si>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</si>
  <si>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</si>
  <si>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</si>
  <si>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</si>
  <si>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</si>
  <si>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</si>
  <si>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</si>
  <si>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</si>
  <si>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</si>
  <si>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</si>
  <si>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</si>
  <si>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</si>
  <si>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</si>
  <si>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</si>
  <si>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</si>
  <si>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</si>
  <si>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</si>
  <si>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</si>
  <si>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</si>
  <si>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</si>
  <si>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</si>
  <si>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</si>
  <si>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</si>
  <si>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</si>
  <si>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</si>
  <si>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</si>
  <si>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</si>
  <si>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</si>
  <si>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</si>
  <si>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</si>
  <si>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</si>
  <si>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</si>
  <si>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</si>
  <si>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</si>
  <si>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</si>
  <si>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</si>
  <si>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</si>
  <si>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</si>
  <si>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</si>
  <si>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</si>
  <si>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</si>
  <si>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</si>
  <si>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</si>
  <si>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</si>
  <si>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</si>
  <si>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</si>
  <si>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</si>
  <si>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</si>
  <si>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</si>
  <si>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</si>
  <si>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</si>
  <si>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</si>
  <si>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</si>
  <si>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</si>
  <si>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</si>
  <si>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</si>
  <si>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</si>
  <si>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</si>
  <si>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</si>
  <si>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</si>
  <si>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</si>
  <si>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</si>
  <si>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</si>
  <si>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</si>
  <si>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</si>
  <si>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</si>
  <si>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</si>
  <si>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</si>
  <si>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</si>
  <si>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</si>
  <si>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</si>
  <si>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</si>
  <si>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</si>
  <si>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</si>
  <si>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</si>
  <si>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</si>
  <si>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</si>
  <si>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</si>
  <si>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</si>
  <si>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</si>
  <si>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</si>
  <si>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</si>
  <si>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</si>
  <si>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</si>
  <si>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</si>
  <si>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</si>
  <si>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</si>
  <si>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</si>
  <si>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</si>
  <si>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</si>
  <si>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</si>
  <si>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</si>
  <si>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</si>
  <si>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</si>
  <si>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</si>
  <si>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</si>
  <si>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</si>
  <si>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</si>
  <si>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</si>
  <si>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</si>
  <si>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</si>
  <si>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</si>
  <si>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</si>
  <si>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</si>
  <si>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</si>
  <si>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</si>
  <si>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</si>
  <si>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</si>
  <si>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</si>
  <si>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</si>
  <si>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</si>
  <si>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</si>
  <si>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</si>
  <si>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</si>
  <si>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</si>
  <si>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</si>
  <si>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</si>
  <si>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</si>
  <si>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</si>
  <si>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</si>
  <si>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</si>
  <si>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</si>
  <si>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</si>
  <si>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</si>
  <si>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</si>
  <si>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</si>
  <si>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</si>
  <si>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</si>
  <si>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</si>
  <si>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</si>
  <si>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</si>
  <si>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</si>
  <si>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</si>
  <si>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</si>
  <si>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</si>
  <si>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</si>
  <si>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</si>
  <si>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</si>
  <si>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</si>
  <si>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</si>
  <si>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</si>
  <si>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</si>
  <si>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</si>
  <si>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</si>
  <si>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</si>
  <si>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</si>
  <si>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</si>
  <si>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</si>
  <si>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</si>
  <si>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</si>
  <si>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</si>
  <si>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</si>
  <si>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</si>
  <si>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</si>
  <si>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</si>
  <si>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</si>
  <si>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</si>
  <si>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</si>
  <si>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</si>
  <si>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</si>
  <si>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</si>
  <si>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</si>
  <si>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</si>
  <si>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</si>
  <si>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</si>
  <si>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</si>
  <si>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</si>
  <si>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</si>
  <si>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</si>
  <si>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</si>
  <si>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</si>
  <si>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</si>
  <si>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</si>
  <si>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</si>
  <si>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</si>
  <si>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</si>
  <si>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</si>
  <si>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</si>
  <si>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</si>
  <si>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</si>
  <si>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</si>
  <si>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</si>
  <si>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</si>
  <si>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</si>
  <si>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</si>
  <si>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</si>
  <si>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</si>
  <si>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</si>
  <si>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</si>
  <si>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</si>
  <si>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</si>
  <si>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</si>
  <si>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</si>
  <si>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</si>
  <si>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</si>
  <si>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</si>
  <si>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</si>
  <si>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</si>
  <si>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</si>
  <si>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</si>
  <si>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</si>
  <si>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</si>
  <si>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</si>
  <si>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</si>
  <si>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</si>
  <si>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</si>
  <si>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</si>
  <si>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</si>
  <si>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</si>
  <si>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</si>
  <si>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</si>
  <si>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</si>
  <si>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</si>
  <si>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</si>
  <si>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</si>
  <si>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</si>
  <si>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</si>
  <si>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</si>
  <si>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</si>
  <si>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</si>
  <si>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</si>
  <si>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</si>
  <si>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</si>
  <si>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</si>
  <si>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</si>
  <si>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</si>
  <si>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</si>
  <si>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</si>
  <si>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</si>
  <si>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</si>
  <si>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</si>
  <si>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</si>
  <si>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</si>
  <si>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</si>
  <si>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</si>
  <si>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</si>
  <si>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</si>
  <si>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</si>
  <si>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</si>
  <si>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</si>
  <si>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</si>
  <si>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</si>
  <si>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</si>
  <si>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</si>
  <si>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</si>
  <si>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</si>
  <si>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</si>
  <si>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</si>
  <si>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</si>
  <si>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</si>
  <si>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</si>
  <si>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</si>
  <si>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</si>
  <si>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</si>
  <si>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</si>
  <si>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</si>
  <si>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</si>
  <si>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</si>
  <si>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</si>
  <si>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</si>
  <si>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</si>
  <si>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</si>
  <si>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</si>
  <si>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</si>
  <si>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</si>
  <si>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</si>
  <si>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</si>
  <si>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</si>
  <si>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</si>
  <si>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</si>
  <si>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</si>
  <si>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</si>
  <si>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</si>
  <si>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</si>
  <si>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</si>
  <si>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</si>
  <si>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</si>
  <si>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</si>
  <si>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</si>
  <si>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</si>
  <si>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</si>
  <si>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</si>
  <si>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</si>
  <si>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</si>
  <si>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</si>
  <si>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</si>
  <si>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</si>
  <si>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</si>
  <si>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</si>
  <si>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</si>
  <si>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</si>
  <si>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</si>
  <si>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</si>
  <si>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</si>
  <si>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</si>
  <si>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</si>
  <si>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</si>
  <si>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</si>
  <si>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</si>
  <si>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</si>
  <si>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</si>
  <si>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</si>
  <si>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</si>
  <si>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</si>
  <si>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</si>
  <si>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</si>
  <si>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</si>
  <si>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</si>
  <si>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</si>
  <si>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</si>
  <si>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</si>
  <si>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</si>
  <si>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</si>
  <si>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</si>
  <si>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</si>
  <si>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</si>
  <si>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</si>
  <si>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</si>
  <si>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</si>
  <si>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</si>
  <si>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</si>
  <si>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</si>
  <si>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</si>
  <si>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</si>
  <si>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</si>
  <si>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</si>
  <si>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</si>
  <si>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</si>
  <si>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</si>
  <si>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</si>
  <si>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</si>
  <si>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</si>
  <si>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</si>
  <si>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</si>
  <si>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</si>
  <si>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</si>
  <si>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</si>
  <si>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</si>
  <si>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</si>
  <si>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</si>
  <si>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</si>
  <si>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</si>
  <si>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</si>
  <si>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</si>
  <si>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</si>
  <si>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</si>
  <si>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</si>
  <si>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</si>
  <si>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</si>
  <si>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</si>
  <si>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</si>
  <si>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</si>
  <si>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</si>
  <si>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</si>
  <si>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</si>
  <si>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</si>
  <si>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</si>
  <si>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</si>
  <si>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</si>
  <si>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</si>
  <si>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</si>
  <si>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</si>
  <si>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</si>
  <si>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</si>
  <si>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</si>
  <si>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</si>
  <si>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</si>
  <si>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</si>
  <si>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</si>
  <si>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</si>
  <si>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</si>
  <si>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</si>
  <si>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</si>
  <si>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</si>
  <si>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</si>
  <si>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</si>
  <si>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</si>
  <si>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</si>
  <si>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</si>
  <si>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</si>
  <si>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</si>
  <si>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</si>
  <si>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</si>
  <si>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</si>
  <si>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</si>
  <si>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</si>
  <si>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</si>
  <si>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</si>
  <si>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</si>
  <si>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</si>
  <si>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</si>
  <si>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</si>
  <si>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</si>
  <si>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</si>
  <si>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</si>
  <si>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</si>
  <si>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</si>
  <si>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</si>
  <si>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</si>
  <si>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</si>
  <si>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</si>
  <si>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</si>
  <si>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</si>
  <si>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</si>
  <si>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</si>
  <si>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</si>
  <si>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</si>
  <si>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</si>
  <si>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</si>
  <si>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</si>
  <si>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</si>
  <si>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</si>
  <si>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</si>
  <si>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</si>
  <si>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</si>
  <si>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</si>
  <si>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</si>
  <si>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</si>
  <si>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</si>
  <si>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</si>
  <si>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</si>
  <si>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</si>
  <si>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</si>
  <si>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</si>
  <si>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</si>
  <si>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</si>
  <si>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</si>
  <si>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</si>
  <si>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</si>
  <si>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</si>
  <si>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</si>
  <si>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</si>
  <si>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</si>
  <si>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</si>
  <si>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</si>
  <si>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</si>
  <si>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</si>
  <si>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</si>
  <si>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</si>
  <si>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</si>
  <si>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</si>
  <si>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</si>
  <si>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</si>
  <si>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</si>
  <si>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</si>
  <si>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</si>
  <si>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</si>
  <si>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</si>
  <si>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</si>
  <si>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</si>
  <si>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</si>
  <si>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</si>
  <si>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</si>
  <si>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</si>
  <si>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</si>
  <si>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</si>
  <si>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</si>
  <si>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</si>
  <si>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</si>
  <si>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</si>
  <si>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</si>
  <si>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</si>
  <si>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</si>
  <si>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</si>
  <si>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</si>
  <si>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</si>
  <si>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</si>
  <si>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</si>
  <si>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</si>
  <si>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</si>
  <si>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</si>
  <si>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</si>
  <si>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</si>
  <si>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</si>
  <si>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</si>
  <si>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</si>
  <si>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</si>
  <si>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</si>
  <si>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</si>
  <si>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</si>
  <si>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</si>
  <si>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</si>
  <si>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</si>
  <si>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</si>
  <si>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</si>
  <si>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</si>
  <si>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</si>
  <si>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</si>
  <si>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</si>
  <si>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</si>
  <si>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</si>
  <si>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</si>
  <si>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</si>
  <si>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</si>
  <si>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</si>
  <si>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</si>
  <si>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</si>
  <si>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</si>
  <si>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</si>
  <si>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</si>
  <si>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</si>
  <si>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</si>
  <si>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</si>
  <si>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</si>
  <si>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</si>
  <si>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</si>
  <si>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</si>
  <si>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</si>
  <si>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</si>
  <si>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</si>
  <si>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</si>
  <si>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</si>
  <si>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</si>
  <si>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</si>
  <si>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</si>
  <si>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</si>
  <si>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</si>
  <si>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</si>
  <si>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</si>
  <si>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</si>
  <si>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</si>
  <si>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</si>
  <si>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</si>
  <si>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</si>
  <si>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</si>
  <si>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</si>
  <si>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</si>
  <si>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</si>
  <si>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</si>
  <si>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</si>
  <si>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</si>
  <si>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</si>
  <si>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</si>
  <si>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</si>
  <si>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</si>
  <si>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</si>
  <si>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</si>
  <si>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</si>
  <si>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</si>
  <si>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</si>
  <si>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</si>
  <si>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</si>
  <si>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</si>
  <si>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</si>
  <si>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</si>
  <si>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</si>
  <si>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</si>
  <si>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</si>
  <si>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</si>
  <si>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</si>
  <si>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</si>
  <si>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</si>
  <si>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</si>
  <si>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</si>
  <si>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</si>
  <si>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</si>
  <si>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</si>
  <si>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</si>
  <si>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</si>
  <si>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</si>
  <si>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</si>
  <si>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</si>
  <si>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</si>
  <si>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</si>
  <si>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</si>
  <si>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</si>
  <si>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</si>
  <si>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</si>
  <si>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</si>
  <si>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</si>
  <si>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</si>
  <si>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</si>
  <si>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</si>
  <si>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</si>
  <si>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</si>
  <si>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</si>
  <si>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</si>
  <si>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</si>
  <si>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</si>
  <si>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</si>
  <si>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</si>
  <si>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</si>
  <si>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</si>
  <si>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</si>
  <si>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</si>
  <si>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</si>
  <si>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</si>
  <si>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</si>
  <si>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</si>
  <si>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</si>
  <si>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</si>
  <si>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</si>
  <si>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</si>
  <si>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</si>
  <si>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</si>
  <si>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</si>
  <si>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</si>
  <si>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</si>
  <si>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</si>
  <si>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</si>
  <si>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</si>
  <si>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</si>
  <si>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</si>
  <si>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</si>
  <si>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</si>
  <si>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</si>
  <si>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</si>
  <si>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</si>
  <si>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</si>
  <si>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</si>
  <si>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</si>
  <si>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</si>
  <si>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</si>
  <si>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</si>
  <si>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</si>
  <si>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</si>
  <si>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</si>
  <si>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</si>
  <si>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</si>
  <si>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</si>
  <si>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</si>
  <si>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</si>
  <si>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</si>
  <si>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</si>
  <si>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</si>
  <si>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</si>
  <si>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</si>
  <si>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</si>
  <si>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</si>
  <si>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</si>
  <si>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</si>
  <si>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</si>
  <si>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</si>
  <si>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</si>
  <si>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</si>
  <si>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</si>
  <si>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</si>
  <si>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</si>
  <si>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</si>
  <si>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</si>
  <si>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</si>
  <si>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</si>
  <si>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</si>
  <si>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</si>
  <si>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</si>
  <si>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</si>
  <si>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</si>
  <si>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</si>
  <si>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</si>
  <si>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</si>
  <si>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</si>
  <si>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</si>
  <si>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</si>
  <si>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</si>
  <si>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</si>
  <si>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</si>
  <si>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</si>
  <si>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</si>
  <si>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</si>
  <si>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</si>
  <si>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</si>
  <si>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</si>
  <si>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</si>
  <si>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</si>
  <si>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</si>
  <si>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</si>
  <si>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</si>
  <si>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</si>
  <si>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</si>
  <si>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</si>
  <si>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</si>
  <si>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</si>
  <si>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</si>
  <si>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</si>
  <si>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</si>
  <si>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</si>
  <si>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</si>
  <si>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</si>
  <si>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</si>
  <si>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</si>
  <si>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</si>
  <si>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</si>
  <si>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</si>
  <si>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</si>
  <si>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</si>
  <si>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</si>
  <si>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</si>
  <si>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</si>
  <si>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</si>
  <si>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</si>
  <si>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</si>
  <si>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</si>
  <si>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</si>
  <si>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</si>
  <si>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</si>
  <si>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</si>
  <si>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</si>
  <si>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</si>
  <si>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</si>
  <si>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</si>
  <si>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</si>
  <si>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</si>
  <si>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</si>
  <si>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</si>
  <si>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</si>
  <si>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</si>
  <si>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</si>
  <si>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</si>
  <si>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</si>
  <si>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</si>
  <si>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</si>
  <si>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</si>
  <si>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</si>
  <si>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</si>
  <si>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</si>
  <si>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</si>
  <si>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</si>
  <si>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</si>
  <si>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</si>
  <si>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</si>
  <si>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</si>
  <si>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</si>
  <si>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</si>
  <si>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</si>
  <si>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</si>
  <si>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</si>
  <si>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</si>
  <si>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</si>
  <si>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</si>
  <si>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</si>
  <si>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</si>
  <si>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</si>
  <si>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</si>
  <si>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</si>
  <si>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</si>
  <si>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</si>
  <si>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</si>
  <si>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</si>
  <si>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</si>
  <si>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</si>
  <si>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</si>
  <si>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</si>
  <si>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</si>
  <si>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</si>
  <si>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</si>
  <si>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</si>
  <si>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</si>
  <si>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</si>
  <si>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</si>
  <si>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</si>
  <si>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</si>
  <si>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</si>
  <si>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</si>
  <si>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</si>
  <si>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</si>
  <si>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</si>
  <si>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</si>
  <si>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</si>
  <si>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</si>
  <si>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</si>
  <si>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</si>
  <si>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</si>
  <si>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</si>
  <si>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</si>
  <si>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</si>
  <si>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</si>
  <si>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</si>
  <si>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</si>
  <si>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</si>
  <si>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</si>
  <si>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</si>
  <si>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</si>
  <si>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</si>
  <si>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</si>
  <si>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</si>
  <si>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</si>
  <si>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</si>
  <si>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</si>
  <si>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</si>
  <si>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</si>
  <si>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</si>
  <si>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</si>
  <si>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</si>
  <si>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</si>
  <si>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</si>
  <si>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</si>
  <si>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</si>
  <si>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</si>
  <si>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</si>
  <si>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</si>
  <si>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</si>
  <si>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</si>
  <si>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</si>
  <si>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</si>
  <si>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</si>
  <si>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</si>
  <si>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</si>
  <si>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</si>
  <si>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</si>
  <si>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</si>
  <si>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</si>
  <si>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</si>
  <si>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</si>
  <si>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</si>
  <si>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</si>
  <si>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</si>
  <si>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</si>
  <si>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</si>
  <si>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</si>
  <si>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</si>
  <si>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</si>
  <si>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</si>
  <si>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</si>
  <si>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</si>
  <si>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</si>
  <si>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</si>
  <si>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</si>
  <si>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</si>
  <si>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</si>
  <si>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</si>
  <si>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</si>
  <si>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</si>
  <si>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</si>
  <si>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</si>
  <si>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</si>
  <si>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</si>
  <si>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</si>
  <si>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</si>
  <si>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</si>
  <si>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</si>
  <si>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</si>
  <si>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</si>
  <si>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</si>
  <si>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</si>
  <si>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</si>
  <si>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</si>
  <si>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</si>
  <si>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</si>
  <si>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</si>
  <si>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</si>
  <si>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</si>
  <si>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</si>
  <si>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</si>
  <si>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</si>
  <si>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</si>
  <si>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</si>
  <si>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</si>
  <si>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</si>
  <si>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</si>
  <si>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</si>
  <si>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</si>
  <si>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</si>
  <si>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</si>
  <si>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</si>
  <si>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</si>
  <si>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</si>
  <si>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</si>
  <si>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</si>
  <si>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</si>
  <si>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</si>
  <si>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</si>
  <si>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</si>
  <si>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</si>
  <si>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</si>
  <si>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</si>
  <si>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</si>
  <si>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</si>
  <si>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</si>
  <si>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</si>
  <si>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</si>
  <si>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</si>
  <si>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</si>
  <si>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</si>
  <si>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</si>
  <si>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</si>
  <si>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</si>
  <si>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</si>
  <si>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</si>
  <si>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</si>
  <si>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</si>
  <si>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</si>
  <si>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</si>
  <si>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</si>
  <si>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</si>
  <si>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</si>
  <si>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</si>
  <si>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</si>
  <si>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</si>
  <si>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</si>
  <si>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</si>
  <si>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</si>
  <si>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</si>
  <si>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</si>
  <si>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</si>
  <si>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</si>
  <si>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</si>
  <si>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</si>
  <si>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</si>
  <si>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</si>
  <si>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</si>
  <si>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</si>
  <si>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</si>
  <si>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</si>
  <si>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</si>
  <si>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</si>
  <si>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</si>
  <si>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</si>
  <si>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</si>
  <si>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</si>
  <si>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</si>
  <si>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</si>
  <si>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</si>
  <si>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</si>
  <si>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</si>
  <si>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</si>
  <si>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</si>
  <si>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</si>
  <si>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</si>
  <si>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</si>
  <si>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</si>
  <si>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</si>
  <si>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</si>
  <si>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</si>
  <si>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</si>
  <si>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</si>
  <si>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</si>
  <si>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</si>
  <si>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</si>
  <si>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</si>
  <si>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</si>
  <si>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</si>
  <si>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</si>
  <si>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</si>
  <si>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</si>
  <si>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</si>
  <si>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</si>
  <si>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</si>
  <si>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</si>
  <si>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</si>
  <si>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</si>
  <si>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</si>
  <si>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</si>
  <si>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</si>
  <si>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</si>
  <si>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</si>
  <si>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</si>
  <si>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</si>
  <si>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</si>
  <si>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</si>
  <si>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</si>
  <si>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</si>
  <si>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</si>
  <si>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</si>
  <si>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</si>
  <si>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</si>
  <si>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</si>
  <si>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</si>
  <si>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</si>
  <si>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</si>
  <si>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</si>
  <si>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</si>
  <si>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</si>
  <si>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</si>
  <si>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</si>
  <si>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</si>
  <si>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</si>
  <si>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</si>
  <si>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</si>
  <si>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</si>
  <si>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</si>
  <si>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</si>
  <si>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</si>
  <si>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</si>
  <si>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</si>
  <si>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</si>
  <si>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</si>
  <si>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</si>
  <si>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</si>
  <si>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</si>
  <si>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</si>
  <si>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</si>
  <si>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</si>
  <si>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</si>
  <si>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</si>
  <si>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</si>
  <si>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</si>
  <si>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</si>
  <si>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</si>
  <si>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</si>
  <si>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</si>
  <si>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</si>
  <si>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</si>
  <si>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</si>
  <si>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</si>
  <si>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</si>
  <si>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</si>
  <si>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</si>
  <si>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</si>
  <si>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</si>
  <si>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</si>
  <si>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</si>
  <si>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</si>
  <si>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</si>
  <si>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</si>
  <si>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</si>
  <si>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</si>
  <si>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</si>
  <si>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</si>
  <si>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</si>
  <si>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</si>
  <si>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</si>
  <si>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</si>
  <si>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</si>
  <si>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</si>
  <si>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</si>
  <si>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</si>
  <si>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</si>
  <si>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</si>
  <si>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</si>
  <si>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</si>
  <si>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</si>
  <si>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</si>
  <si>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</si>
  <si>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</si>
  <si>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</si>
  <si>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</si>
  <si>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</si>
  <si>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</si>
  <si>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</si>
  <si>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</si>
  <si>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</si>
  <si>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</si>
  <si>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</si>
  <si>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</si>
  <si>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</si>
  <si>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</si>
  <si>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</si>
  <si>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</si>
  <si>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</si>
  <si>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</si>
  <si>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</si>
  <si>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</si>
  <si>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</si>
  <si>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</si>
  <si>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</si>
  <si>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</si>
  <si>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</si>
  <si>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</si>
  <si>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</si>
  <si>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</si>
  <si>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</si>
  <si>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</si>
  <si>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</si>
  <si>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</si>
  <si>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</si>
  <si>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</si>
  <si>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</si>
  <si>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</si>
  <si>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</si>
  <si>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</si>
  <si>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</si>
  <si>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</si>
  <si>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</si>
  <si>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</si>
  <si>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</si>
  <si>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</si>
  <si>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</si>
  <si>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</si>
  <si>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</si>
  <si>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</si>
  <si>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</si>
  <si>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</si>
  <si>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</si>
  <si>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</si>
  <si>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</si>
  <si>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</si>
  <si>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</si>
  <si>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</si>
  <si>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</si>
  <si>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</si>
  <si>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</si>
  <si>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</si>
  <si>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</si>
  <si>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</si>
  <si>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</si>
  <si>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</si>
  <si>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</si>
  <si>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</si>
  <si>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</si>
  <si>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</si>
  <si>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</si>
  <si>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</si>
  <si>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</si>
  <si>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</si>
  <si>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</si>
  <si>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</si>
  <si>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</si>
  <si>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</si>
  <si>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</si>
  <si>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</si>
  <si>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</si>
  <si>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</si>
  <si>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</si>
  <si>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</si>
  <si>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</si>
  <si>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</si>
  <si>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</si>
  <si>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</si>
  <si>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</si>
  <si>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</si>
  <si>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</si>
  <si>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</si>
  <si>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</si>
  <si>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</si>
  <si>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</si>
  <si>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</si>
  <si>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</si>
  <si>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</si>
  <si>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</si>
  <si>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</si>
  <si>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</si>
  <si>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</si>
  <si>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</si>
  <si>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</si>
  <si>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</si>
  <si>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</si>
  <si>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</si>
  <si>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</si>
  <si>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</si>
  <si>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</si>
  <si>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</si>
  <si>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</si>
  <si>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</si>
  <si>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</si>
  <si>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</si>
  <si>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</si>
  <si>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</si>
  <si>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</si>
  <si>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</si>
  <si>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</si>
  <si>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</si>
  <si>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</si>
  <si>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</si>
  <si>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</si>
  <si>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</si>
  <si>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</si>
  <si>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</si>
  <si>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</si>
  <si>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</si>
  <si>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</si>
  <si>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</si>
  <si>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</si>
  <si>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</si>
  <si>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</si>
  <si>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</si>
  <si>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</si>
  <si>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</si>
  <si>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</si>
  <si>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</si>
  <si>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</si>
  <si>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</si>
  <si>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</si>
  <si>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</si>
  <si>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</si>
  <si>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</si>
  <si>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</si>
  <si>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</si>
  <si>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</si>
  <si>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</si>
  <si>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</si>
  <si>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</si>
  <si>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</si>
  <si>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</si>
  <si>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</si>
  <si>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</si>
  <si>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</si>
  <si>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</si>
  <si>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</si>
  <si>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</si>
  <si>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</si>
  <si>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</si>
  <si>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</si>
  <si>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</si>
  <si>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</si>
  <si>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</si>
  <si>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</si>
  <si>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</si>
  <si>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</si>
  <si>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</si>
  <si>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</si>
  <si>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</si>
  <si>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</si>
  <si>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</si>
  <si>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</si>
  <si>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</si>
  <si>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</si>
  <si>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</si>
  <si>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</si>
  <si>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</si>
  <si>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</si>
  <si>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</si>
  <si>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</si>
  <si>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</si>
  <si>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</si>
  <si>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</si>
  <si>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</si>
  <si>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</si>
  <si>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</si>
  <si>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</si>
  <si>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</si>
  <si>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</si>
  <si>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</si>
  <si>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</si>
  <si>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</si>
  <si>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</si>
  <si>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</si>
  <si>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</si>
  <si>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</si>
  <si>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</si>
  <si>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</si>
  <si>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</si>
  <si>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</si>
  <si>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</si>
  <si>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</si>
  <si>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</si>
  <si>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</si>
  <si>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</si>
  <si>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</si>
  <si>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</si>
  <si>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</si>
  <si>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</si>
  <si>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</si>
  <si>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</si>
  <si>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</si>
  <si>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</si>
  <si>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</si>
  <si>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</si>
  <si>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</si>
  <si>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</si>
  <si>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</si>
  <si>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</si>
  <si>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</si>
  <si>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</si>
  <si>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</si>
  <si>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</si>
  <si>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</si>
  <si>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</si>
  <si>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</si>
  <si>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</si>
  <si>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</si>
  <si>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</si>
  <si>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</si>
  <si>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</si>
  <si>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</si>
  <si>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</si>
  <si>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</si>
  <si>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</si>
  <si>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</si>
  <si>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</si>
  <si>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</si>
  <si>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</si>
  <si>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</si>
  <si>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</si>
  <si>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</si>
  <si>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</si>
  <si>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</si>
  <si>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</si>
  <si>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</si>
  <si>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</si>
  <si>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</si>
  <si>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</si>
  <si>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</si>
  <si>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</si>
  <si>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</si>
  <si>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</si>
  <si>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</si>
  <si>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</si>
  <si>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</si>
  <si>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</si>
  <si>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</si>
  <si>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</si>
  <si>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</si>
  <si>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</si>
  <si>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</si>
  <si>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</si>
  <si>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</si>
  <si>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</si>
  <si>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</si>
  <si>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</si>
  <si>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</si>
  <si>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</si>
  <si>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</si>
  <si>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</si>
  <si>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</si>
  <si>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</si>
  <si>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</si>
  <si>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</si>
  <si>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</si>
  <si>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</si>
  <si>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</si>
  <si>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</si>
  <si>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</si>
  <si>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</si>
  <si>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</si>
  <si>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</si>
  <si>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</si>
  <si>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</si>
  <si>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</si>
  <si>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</si>
  <si>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</si>
  <si>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</si>
  <si>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</si>
  <si>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</si>
  <si>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</si>
  <si>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</si>
  <si>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</si>
  <si>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</si>
  <si>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</si>
  <si>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</si>
  <si>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</si>
  <si>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</si>
  <si>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</si>
  <si>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</si>
  <si>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</si>
  <si>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</si>
  <si>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</si>
  <si>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</si>
  <si>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</si>
  <si>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</si>
  <si>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</si>
  <si>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</si>
  <si>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</si>
  <si>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</si>
  <si>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</si>
  <si>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</si>
  <si>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</si>
  <si>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</si>
  <si>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</si>
  <si>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</si>
  <si>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</si>
  <si>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</si>
  <si>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</si>
  <si>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</si>
  <si>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</si>
  <si>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</si>
  <si>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</si>
  <si>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</si>
  <si>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</si>
  <si>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</si>
  <si>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</si>
  <si>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</si>
  <si>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</si>
  <si>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</si>
  <si>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</si>
  <si>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</si>
  <si>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</si>
  <si>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</si>
  <si>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</si>
  <si>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</si>
  <si>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</si>
  <si>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</si>
  <si>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</si>
  <si>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</si>
  <si>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</si>
  <si>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</si>
  <si>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</si>
  <si>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</si>
  <si>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</si>
  <si>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</si>
  <si>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</si>
  <si>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</si>
  <si>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</si>
  <si>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</si>
  <si>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</si>
  <si>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</si>
  <si>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</si>
  <si>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</si>
  <si>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</si>
  <si>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</si>
  <si>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</si>
  <si>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</si>
  <si>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</si>
  <si>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</si>
  <si>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</si>
  <si>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</si>
  <si>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</si>
  <si>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</si>
  <si>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</si>
  <si>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</si>
  <si>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</si>
  <si>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</si>
  <si>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</si>
  <si>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</si>
  <si>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</si>
  <si>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</si>
  <si>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</si>
  <si>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</si>
  <si>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</si>
  <si>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</si>
  <si>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</si>
  <si>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</si>
  <si>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</si>
  <si>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</si>
  <si>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</si>
  <si>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</si>
  <si>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</si>
  <si>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</si>
  <si>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</si>
  <si>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</si>
  <si>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</si>
  <si>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</si>
  <si>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</si>
  <si>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</si>
  <si>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</si>
  <si>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</si>
  <si>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</si>
  <si>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</si>
  <si>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</si>
  <si>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</si>
  <si>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</si>
  <si>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</si>
  <si>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</si>
  <si>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</si>
  <si>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</si>
  <si>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</si>
  <si>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</si>
  <si>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</si>
  <si>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</si>
  <si>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</si>
  <si>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</si>
  <si>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</si>
  <si>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</si>
  <si>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</si>
  <si>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</si>
  <si>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</si>
  <si>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</si>
  <si>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</si>
  <si>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</si>
  <si>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</si>
  <si>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</si>
  <si>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</si>
  <si>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</si>
  <si>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</si>
  <si>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</si>
  <si>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</si>
  <si>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</si>
  <si>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</si>
  <si>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</si>
  <si>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</si>
  <si>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</si>
  <si>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</si>
  <si>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</si>
  <si>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</si>
  <si>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</si>
  <si>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</si>
  <si>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</si>
  <si>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</si>
  <si>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</si>
  <si>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</si>
  <si>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</si>
  <si>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</si>
  <si>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</si>
  <si>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</si>
  <si>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</si>
  <si>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</si>
  <si>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</si>
  <si>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</si>
  <si>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</si>
  <si>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</si>
  <si>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</si>
  <si>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</si>
  <si>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</si>
  <si>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</si>
  <si>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</si>
  <si>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</si>
  <si>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</si>
  <si>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</si>
  <si>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</si>
  <si>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</si>
  <si>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</si>
  <si>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</si>
  <si>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</si>
  <si>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</si>
  <si>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</si>
  <si>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</si>
  <si>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</si>
  <si>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</si>
  <si>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</si>
  <si>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</si>
  <si>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</si>
  <si>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</si>
  <si>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</si>
  <si>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</si>
  <si>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</si>
  <si>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</si>
  <si>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</si>
  <si>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</si>
  <si>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</si>
  <si>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</si>
  <si>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</si>
  <si>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</si>
  <si>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</si>
  <si>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</si>
  <si>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</si>
  <si>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</si>
  <si>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</si>
  <si>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</si>
  <si>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</si>
  <si>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</si>
  <si>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</si>
  <si>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</si>
  <si>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</si>
  <si>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</si>
  <si>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</si>
  <si>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</si>
  <si>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</si>
  <si>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</si>
  <si>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</si>
  <si>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</si>
  <si>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</si>
  <si>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</si>
  <si>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</si>
  <si>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</si>
  <si>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</si>
  <si>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</si>
  <si>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</si>
  <si>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</si>
  <si>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</si>
  <si>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</si>
  <si>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</si>
  <si>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</si>
  <si>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</si>
  <si>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</si>
  <si>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</si>
  <si>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</si>
  <si>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</si>
  <si>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</si>
  <si>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</si>
  <si>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</si>
  <si>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</si>
  <si>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</si>
  <si>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</si>
  <si>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</si>
  <si>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</si>
  <si>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</si>
  <si>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</si>
  <si>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</si>
  <si>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</si>
  <si>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</si>
  <si>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</si>
  <si>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</si>
  <si>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</si>
  <si>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</si>
  <si>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</si>
  <si>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</si>
  <si>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</si>
  <si>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</si>
  <si>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</si>
  <si>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</si>
  <si>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</si>
  <si>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</si>
  <si>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</si>
  <si>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</si>
  <si>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</si>
  <si>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</si>
  <si>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</si>
  <si>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</si>
  <si>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</si>
  <si>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</si>
  <si>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</si>
  <si>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</si>
  <si>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</si>
  <si>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</si>
  <si>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</si>
  <si>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</si>
  <si>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</si>
  <si>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</si>
  <si>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</si>
  <si>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</si>
  <si>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</si>
  <si>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</si>
  <si>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</si>
  <si>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</si>
  <si>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</si>
  <si>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</si>
  <si>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</si>
  <si>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</si>
  <si>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</si>
  <si>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</si>
  <si>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</si>
  <si>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</si>
  <si>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</si>
  <si>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</si>
  <si>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</si>
  <si>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</si>
  <si>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</si>
  <si>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</si>
  <si>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</si>
  <si>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</si>
  <si>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</si>
  <si>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</si>
  <si>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</si>
  <si>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</si>
  <si>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</si>
  <si>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</si>
  <si>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</si>
  <si>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</si>
  <si>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</si>
  <si>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</si>
  <si>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</si>
  <si>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</si>
  <si>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</si>
  <si>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</si>
  <si>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</si>
  <si>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</si>
  <si>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</si>
  <si>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</si>
  <si>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</si>
  <si>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</si>
  <si>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</si>
  <si>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</si>
  <si>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</si>
  <si>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</si>
  <si>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</si>
  <si>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</si>
  <si>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</si>
  <si>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</si>
  <si>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</si>
  <si>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</si>
  <si>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</si>
  <si>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</si>
  <si>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</si>
  <si>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</si>
  <si>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</si>
  <si>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</si>
  <si>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</si>
  <si>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</si>
  <si>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</si>
  <si>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</si>
  <si>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</si>
  <si>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</si>
  <si>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</si>
  <si>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</si>
  <si>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</si>
  <si>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</si>
  <si>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</si>
  <si>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</si>
  <si>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</si>
  <si>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</si>
  <si>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</si>
  <si>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</si>
  <si>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</si>
  <si>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</si>
  <si>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</si>
  <si>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</si>
  <si>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</si>
  <si>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</si>
  <si>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</si>
  <si>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</si>
  <si>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</si>
  <si>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</si>
  <si>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</si>
  <si>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</si>
  <si>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</si>
  <si>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</si>
  <si>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</si>
  <si>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</si>
  <si>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</si>
  <si>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</si>
  <si>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</si>
  <si>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</si>
  <si>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</si>
  <si>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</si>
  <si>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</si>
  <si>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</si>
  <si>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</si>
  <si>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</si>
  <si>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</si>
  <si>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</si>
  <si>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</si>
  <si>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</si>
  <si>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</si>
  <si>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</si>
  <si>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</si>
  <si>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</si>
  <si>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</si>
  <si>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</si>
  <si>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</si>
  <si>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</si>
  <si>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</si>
  <si>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</si>
  <si>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</si>
  <si>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</si>
  <si>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</si>
  <si>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</si>
  <si>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</si>
  <si>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</si>
  <si>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</si>
  <si>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</si>
  <si>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</si>
  <si>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</si>
  <si>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</si>
  <si>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</si>
  <si>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</si>
  <si>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</si>
  <si>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</si>
  <si>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</si>
  <si>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</si>
  <si>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</si>
  <si>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</si>
  <si>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</si>
  <si>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</si>
  <si>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</si>
  <si>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</si>
  <si>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</si>
  <si>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</si>
  <si>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</si>
  <si>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</si>
  <si>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</si>
  <si>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</si>
  <si>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</si>
  <si>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</si>
  <si>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</si>
  <si>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</si>
  <si>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</si>
  <si>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</si>
  <si>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</si>
  <si>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</si>
  <si>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</si>
  <si>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</si>
  <si>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</si>
  <si>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</si>
  <si>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</si>
  <si>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</si>
  <si>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</si>
  <si>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</si>
  <si>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</si>
  <si>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</si>
  <si>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</si>
  <si>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</si>
  <si>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</si>
  <si>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</si>
  <si>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</si>
  <si>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</si>
  <si>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</si>
  <si>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</si>
  <si>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</si>
  <si>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</si>
  <si>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</si>
  <si>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</si>
  <si>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</si>
  <si>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</si>
  <si>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</si>
  <si>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</si>
  <si>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</si>
  <si>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</si>
  <si>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</si>
  <si>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</si>
  <si>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</si>
  <si>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</si>
  <si>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</si>
  <si>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</si>
  <si>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</si>
  <si>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</si>
  <si>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</si>
  <si>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</si>
  <si>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</si>
  <si>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</si>
  <si>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</si>
  <si>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</si>
  <si>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</si>
  <si>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</si>
  <si>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</si>
  <si>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</si>
  <si>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</si>
  <si>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</si>
  <si>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</si>
  <si>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</si>
  <si>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</si>
  <si>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</si>
  <si>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</si>
  <si>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</si>
  <si>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</si>
  <si>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</si>
  <si>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</si>
  <si>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</si>
  <si>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</si>
  <si>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</si>
  <si>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</si>
  <si>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</si>
  <si>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</si>
  <si>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</si>
  <si>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</si>
  <si>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</si>
  <si>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</si>
  <si>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</si>
  <si>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</si>
  <si>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</si>
  <si>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</si>
  <si>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</si>
  <si>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</si>
  <si>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</si>
  <si>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</si>
  <si>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</si>
  <si>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</si>
  <si>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</si>
  <si>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</si>
  <si>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</si>
  <si>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</si>
  <si>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</si>
  <si>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</si>
  <si>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</si>
  <si>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</si>
  <si>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</si>
  <si>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</si>
  <si>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</si>
  <si>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</si>
  <si>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</si>
  <si>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</si>
  <si>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</si>
  <si>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</si>
  <si>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</si>
  <si>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</si>
  <si>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</si>
  <si>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</si>
  <si>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</si>
  <si>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</si>
  <si>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</si>
  <si>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</si>
  <si>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</si>
  <si>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</si>
  <si>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</si>
  <si>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</si>
  <si>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</si>
  <si>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</si>
  <si>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</si>
  <si>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</si>
  <si>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</si>
  <si>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</si>
  <si>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</si>
  <si>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</si>
  <si>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</si>
  <si>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</si>
  <si>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</si>
  <si>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</si>
  <si>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</si>
  <si>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</si>
  <si>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</si>
  <si>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</si>
  <si>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</si>
  <si>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</si>
  <si>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</si>
  <si>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</si>
  <si>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</si>
  <si>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</si>
  <si>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</si>
  <si>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</si>
  <si>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</si>
  <si>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</si>
  <si>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</si>
  <si>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</si>
  <si>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</si>
  <si>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</si>
  <si>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</si>
  <si>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</si>
  <si>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</si>
  <si>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</si>
  <si>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</si>
  <si>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</si>
  <si>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</si>
  <si>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</si>
  <si>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</si>
  <si>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</si>
  <si>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</si>
  <si>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</si>
  <si>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</si>
  <si>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</si>
  <si>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</si>
  <si>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</si>
  <si>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</si>
  <si>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</si>
  <si>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</si>
  <si>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</si>
  <si>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</si>
  <si>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</si>
  <si>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</si>
  <si>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</si>
  <si>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</si>
  <si>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</si>
  <si>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</si>
  <si>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</si>
  <si>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</si>
  <si>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</si>
  <si>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</si>
  <si>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</si>
  <si>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</si>
  <si>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</si>
  <si>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</si>
  <si>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</si>
  <si>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</si>
  <si>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</si>
  <si>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</si>
  <si>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</si>
  <si>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</si>
  <si>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</si>
  <si>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</si>
  <si>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</si>
  <si>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</si>
  <si>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</si>
  <si>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</si>
  <si>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</si>
  <si>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</si>
  <si>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</si>
  <si>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</si>
  <si>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</si>
  <si>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</si>
  <si>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</si>
  <si>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</si>
  <si>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</si>
  <si>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</si>
  <si>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</si>
  <si>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</si>
  <si>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</si>
  <si>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</si>
  <si>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</si>
  <si>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</si>
  <si>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</si>
  <si>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</si>
  <si>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</si>
  <si>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</si>
  <si>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</si>
  <si>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</si>
  <si>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</si>
  <si>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</si>
  <si>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</si>
  <si>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</si>
  <si>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</si>
  <si>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</si>
  <si>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</si>
  <si>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</si>
  <si>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</si>
  <si>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</si>
  <si>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</si>
  <si>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</si>
  <si>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</si>
  <si>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</si>
  <si>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</si>
  <si>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</si>
  <si>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</si>
  <si>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</si>
  <si>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</si>
  <si>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</si>
  <si>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</si>
  <si>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</si>
  <si>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</si>
  <si>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</si>
  <si>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</si>
  <si>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</si>
  <si>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</si>
  <si>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</si>
  <si>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</si>
  <si>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</si>
  <si>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</si>
  <si>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</si>
  <si>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</si>
  <si>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</si>
  <si>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</si>
  <si>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</si>
  <si>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</si>
  <si>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</si>
  <si>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</si>
  <si>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</si>
  <si>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</si>
  <si>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</si>
  <si>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</si>
  <si>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</si>
  <si>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</si>
  <si>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</si>
  <si>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</si>
  <si>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</si>
  <si>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</si>
  <si>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</si>
  <si>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</si>
  <si>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</si>
  <si>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</si>
  <si>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</si>
  <si>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</si>
  <si>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</si>
  <si>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</si>
  <si>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</si>
  <si>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</si>
  <si>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</si>
  <si>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</si>
  <si>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</si>
  <si>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</si>
  <si>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</si>
  <si>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</si>
  <si>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</si>
  <si>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</si>
  <si>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</si>
  <si>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</si>
  <si>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</si>
  <si>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</si>
  <si>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</si>
  <si>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</si>
  <si>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</si>
  <si>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</si>
  <si>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</si>
  <si>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</si>
  <si>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</si>
  <si>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</si>
  <si>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</si>
  <si>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</si>
  <si>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</si>
  <si>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</si>
  <si>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</si>
  <si>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</si>
  <si>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</si>
  <si>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</si>
  <si>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</si>
  <si>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</si>
  <si>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</si>
  <si>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</si>
  <si>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</si>
  <si>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</si>
  <si>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</si>
  <si>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</si>
  <si>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</si>
  <si>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</si>
  <si>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</si>
  <si>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</si>
  <si>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</si>
  <si>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</si>
  <si>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</si>
  <si>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</si>
  <si>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</si>
  <si>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</si>
  <si>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</si>
  <si>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</si>
  <si>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</si>
  <si>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</si>
  <si>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</si>
  <si>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</si>
  <si>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</si>
  <si>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</si>
  <si>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</si>
  <si>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</si>
  <si>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</si>
  <si>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</si>
  <si>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</si>
  <si>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</si>
  <si>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</si>
  <si>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</si>
  <si>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</si>
  <si>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</si>
  <si>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</si>
  <si>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</si>
  <si>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</si>
  <si>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</si>
  <si>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</si>
  <si>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</si>
  <si>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</si>
  <si>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</si>
  <si>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</si>
  <si>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</si>
  <si>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</si>
  <si>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</si>
  <si>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</si>
  <si>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</si>
  <si>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</si>
  <si>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</si>
  <si>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</si>
  <si>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</si>
  <si>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</si>
  <si>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</si>
  <si>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</si>
  <si>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</si>
  <si>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</si>
  <si>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</si>
  <si>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</si>
  <si>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</si>
  <si>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</si>
  <si>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</si>
  <si>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</si>
  <si>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</si>
  <si>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</si>
  <si>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</si>
  <si>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</si>
  <si>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</si>
  <si>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</si>
  <si>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</si>
  <si>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</si>
  <si>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</si>
  <si>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</si>
  <si>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</si>
  <si>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</si>
  <si>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</si>
  <si>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</si>
  <si>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</si>
  <si>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</si>
  <si>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</si>
  <si>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</si>
  <si>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</si>
  <si>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</si>
  <si>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</si>
  <si>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</si>
  <si>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</si>
  <si>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</si>
  <si>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</si>
  <si>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</si>
  <si>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</si>
  <si>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</si>
  <si>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</si>
  <si>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</si>
  <si>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</si>
  <si>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</si>
  <si>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</si>
  <si>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</si>
  <si>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</si>
  <si>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</si>
  <si>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</si>
  <si>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</si>
  <si>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</si>
  <si>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</si>
  <si>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</si>
  <si>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</si>
  <si>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</si>
  <si>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</si>
  <si>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</si>
  <si>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</si>
  <si>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</si>
  <si>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</si>
  <si>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</si>
  <si>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</si>
  <si>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</si>
  <si>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</si>
  <si>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</si>
  <si>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</si>
  <si>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</si>
  <si>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</si>
  <si>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</si>
  <si>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</si>
  <si>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</si>
  <si>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</si>
  <si>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</si>
  <si>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</si>
  <si>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</si>
  <si>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</si>
  <si>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</si>
  <si>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</si>
  <si>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</si>
  <si>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</si>
  <si>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</si>
  <si>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</si>
  <si>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</si>
  <si>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</si>
  <si>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</si>
  <si>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</si>
  <si>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</si>
  <si>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</si>
  <si>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</si>
  <si>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</si>
  <si>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</si>
  <si>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</si>
  <si>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</si>
  <si>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</si>
  <si>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</si>
  <si>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</si>
  <si>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</si>
  <si>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</si>
  <si>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</si>
  <si>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</si>
  <si>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</si>
  <si>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</si>
  <si>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</si>
  <si>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</si>
  <si>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</si>
  <si>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</si>
  <si>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</si>
  <si>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</si>
  <si>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</si>
  <si>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</si>
  <si>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</si>
  <si>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</si>
  <si>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</si>
  <si>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</si>
  <si>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</si>
  <si>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</si>
  <si>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</si>
  <si>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</si>
  <si>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</si>
  <si>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</si>
  <si>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</si>
  <si>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</si>
  <si>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</si>
  <si>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</si>
  <si>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</si>
  <si>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</si>
  <si>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</si>
  <si>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</si>
  <si>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</si>
  <si>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</si>
  <si>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</si>
  <si>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</si>
  <si>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</si>
  <si>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</si>
  <si>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</si>
  <si>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</si>
  <si>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</si>
  <si>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</si>
  <si>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</si>
  <si>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</si>
  <si>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</si>
  <si>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</si>
  <si>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</si>
  <si>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</si>
  <si>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</si>
  <si>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</si>
  <si>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</si>
  <si>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</si>
  <si>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</si>
  <si>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</si>
  <si>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</si>
  <si>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</si>
  <si>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</si>
  <si>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</si>
  <si>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</si>
  <si>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</si>
  <si>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</si>
  <si>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</si>
  <si>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</si>
  <si>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</si>
  <si>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</si>
  <si>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</si>
  <si>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</si>
  <si>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</si>
  <si>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</si>
  <si>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</si>
  <si>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</si>
  <si>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</si>
  <si>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</si>
  <si>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</si>
  <si>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</si>
  <si>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</si>
  <si>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</si>
  <si>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</si>
  <si>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</si>
  <si>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</si>
  <si>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</si>
  <si>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</si>
  <si>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</si>
  <si>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</si>
  <si>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</si>
  <si>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</si>
  <si>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</si>
  <si>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</si>
  <si>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</si>
  <si>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</si>
  <si>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</si>
  <si>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</si>
  <si>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</si>
  <si>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</si>
  <si>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</si>
  <si>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</si>
  <si>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</si>
  <si>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</si>
  <si>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</si>
  <si>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</si>
  <si>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</si>
  <si>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</si>
  <si>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</si>
  <si>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</si>
  <si>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</si>
  <si>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</si>
  <si>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</si>
  <si>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</si>
  <si>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</si>
  <si>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</si>
  <si>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</si>
  <si>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</si>
  <si>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</si>
  <si>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</si>
  <si>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</si>
  <si>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</si>
  <si>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</si>
  <si>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</si>
  <si>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</si>
  <si>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</si>
  <si>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</si>
  <si>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</si>
  <si>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</si>
  <si>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</si>
  <si>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</si>
  <si>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</si>
  <si>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</si>
  <si>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</si>
  <si>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</si>
  <si>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</si>
  <si>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</si>
  <si>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</si>
  <si>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</si>
  <si>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</si>
  <si>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</si>
  <si>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</si>
  <si>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</si>
  <si>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</si>
  <si>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</si>
  <si>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</si>
  <si>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</si>
  <si>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</si>
  <si>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</si>
  <si>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</si>
  <si>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</si>
  <si>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</si>
  <si>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</si>
  <si>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</si>
  <si>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</si>
  <si>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</si>
  <si>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</si>
  <si>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</si>
  <si>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</si>
  <si>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</si>
  <si>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</si>
  <si>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</si>
  <si>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</si>
  <si>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</si>
  <si>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</si>
  <si>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</si>
  <si>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</si>
  <si>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</si>
  <si>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</si>
  <si>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</si>
  <si>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</si>
  <si>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</si>
  <si>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</si>
  <si>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</si>
  <si>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</si>
  <si>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</si>
  <si>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</si>
  <si>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</si>
  <si>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</si>
  <si>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</si>
  <si>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</si>
  <si>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</si>
  <si>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</si>
  <si>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</si>
  <si>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</si>
  <si>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</si>
  <si>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</si>
  <si>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</si>
  <si>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</si>
  <si>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</si>
  <si>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</si>
  <si>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</si>
  <si>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</si>
  <si>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</si>
  <si>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</si>
  <si>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</si>
  <si>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</si>
  <si>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</si>
  <si>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</si>
  <si>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</si>
  <si>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</si>
  <si>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</si>
  <si>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</si>
  <si>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</si>
  <si>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</si>
  <si>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</si>
  <si>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</si>
  <si>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</si>
  <si>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</si>
  <si>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</si>
  <si>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</si>
  <si>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</si>
  <si>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</si>
  <si>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</si>
  <si>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</si>
  <si>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</si>
  <si>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</si>
  <si>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</si>
  <si>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</si>
  <si>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</si>
  <si>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</si>
  <si>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</si>
  <si>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</si>
  <si>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</si>
  <si>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</si>
  <si>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</si>
  <si>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</si>
  <si>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</si>
  <si>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</si>
  <si>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</si>
  <si>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</si>
  <si>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</si>
  <si>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</si>
  <si>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</si>
  <si>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</si>
  <si>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</si>
  <si>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</si>
  <si>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</si>
  <si>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</si>
  <si>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</si>
  <si>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</si>
  <si>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</si>
  <si>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</si>
  <si>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</si>
  <si>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</si>
  <si>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</si>
  <si>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</si>
  <si>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</si>
  <si>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</si>
  <si>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</si>
  <si>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</si>
  <si>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</si>
  <si>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</si>
  <si>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</si>
  <si>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</si>
  <si>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</si>
  <si>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</si>
  <si>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</si>
  <si>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</si>
  <si>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</si>
  <si>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</si>
  <si>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</si>
  <si>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</si>
  <si>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</si>
  <si>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</si>
  <si>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</si>
  <si>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</si>
  <si>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</si>
  <si>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</si>
  <si>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</si>
  <si>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</si>
  <si>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</si>
  <si>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</si>
  <si>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</si>
  <si>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</si>
  <si>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</si>
  <si>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</si>
  <si>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</si>
  <si>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</si>
  <si>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</si>
  <si>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</si>
  <si>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</si>
  <si>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</si>
  <si>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</si>
  <si>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</si>
  <si>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</si>
  <si>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</si>
  <si>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</si>
  <si>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</si>
  <si>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</si>
  <si>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</si>
  <si>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</si>
  <si>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</si>
  <si>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</si>
  <si>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</si>
  <si>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</si>
  <si>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</si>
  <si>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</si>
  <si>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</si>
  <si>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</si>
  <si>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</si>
  <si>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</si>
  <si>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</si>
  <si>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</si>
  <si>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</si>
  <si>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</si>
  <si>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</si>
  <si>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</si>
  <si>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</si>
  <si>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</si>
  <si>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</si>
  <si>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</si>
  <si>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</si>
  <si>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</si>
  <si>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</si>
  <si>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</si>
  <si>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</si>
  <si>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</si>
  <si>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</si>
  <si>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</si>
  <si>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</si>
  <si>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</si>
  <si>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</si>
  <si>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</si>
  <si>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</si>
  <si>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</si>
  <si>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</si>
  <si>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</si>
  <si>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</si>
  <si>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</si>
  <si>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</si>
  <si>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</si>
  <si>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</si>
  <si>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</si>
  <si>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</si>
  <si>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</si>
  <si>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</si>
  <si>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</si>
  <si>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</si>
  <si>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</si>
  <si>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</si>
  <si>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</si>
  <si>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</si>
  <si>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</si>
  <si>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</si>
  <si>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</si>
  <si>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</si>
  <si>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</si>
  <si>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</si>
  <si>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</si>
  <si>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</si>
  <si>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</si>
  <si>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</si>
  <si>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</si>
  <si>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</si>
  <si>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</si>
  <si>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</si>
  <si>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</si>
  <si>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</si>
  <si>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</si>
  <si>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</si>
  <si>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</si>
  <si>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</si>
  <si>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</si>
  <si>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</si>
  <si>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</si>
  <si>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</si>
  <si>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</si>
  <si>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</si>
  <si>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</si>
  <si>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</si>
  <si>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</si>
  <si>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</si>
  <si>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</si>
  <si>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</si>
  <si>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</si>
  <si>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</si>
  <si>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</si>
  <si>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</si>
  <si>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</si>
  <si>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</si>
  <si>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</si>
  <si>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</si>
  <si>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</si>
  <si>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</si>
  <si>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</si>
  <si>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</si>
  <si>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</si>
  <si>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</si>
  <si>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</si>
  <si>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</si>
  <si>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</si>
  <si>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</si>
  <si>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</si>
  <si>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</si>
  <si>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</si>
  <si>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</si>
  <si>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</si>
  <si>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</si>
  <si>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</si>
  <si>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</si>
  <si>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</si>
  <si>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</si>
  <si>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</si>
  <si>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</si>
  <si>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</si>
  <si>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</si>
  <si>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</si>
  <si>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</si>
  <si>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</si>
  <si>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</si>
  <si>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</si>
  <si>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</si>
  <si>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</si>
  <si>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</si>
  <si>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</si>
  <si>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</si>
  <si>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</si>
  <si>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</si>
  <si>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</si>
  <si>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</si>
  <si>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</si>
  <si>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</si>
  <si>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</si>
  <si>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</si>
  <si>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</si>
  <si>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</si>
  <si>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</si>
  <si>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</si>
  <si>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</si>
  <si>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</si>
  <si>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</si>
  <si>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</si>
  <si>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</si>
  <si>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</si>
  <si>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</si>
  <si>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</si>
  <si>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</si>
  <si>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</si>
  <si>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</si>
  <si>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</si>
  <si>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</si>
  <si>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</si>
  <si>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</si>
  <si>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</si>
  <si>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</si>
  <si>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</si>
  <si>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</si>
  <si>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</si>
  <si>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</si>
  <si>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</si>
  <si>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</si>
  <si>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</si>
  <si>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</si>
  <si>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</si>
  <si>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</si>
  <si>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</si>
  <si>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</si>
  <si>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</si>
  <si>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</si>
  <si>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</si>
  <si>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</si>
  <si>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</si>
  <si>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</si>
  <si>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</si>
  <si>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</si>
  <si>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</si>
  <si>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</si>
  <si>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</si>
  <si>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</si>
  <si>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</si>
  <si>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</si>
  <si>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</si>
  <si>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</si>
  <si>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</si>
  <si>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</si>
  <si>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</si>
  <si>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</si>
  <si>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</si>
  <si>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</si>
  <si>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</si>
  <si>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</si>
  <si>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</si>
  <si>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</si>
  <si>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</si>
  <si>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</si>
  <si>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</si>
  <si>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</si>
  <si>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</si>
  <si>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</si>
  <si>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</si>
  <si>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</si>
  <si>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</si>
  <si>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</si>
  <si>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</si>
  <si>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</si>
  <si>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</si>
  <si>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</si>
  <si>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</si>
  <si>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</si>
  <si>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</si>
  <si>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</si>
  <si>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</si>
  <si>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</si>
  <si>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</si>
  <si>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</si>
  <si>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</si>
  <si>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</si>
  <si>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</si>
  <si>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</si>
  <si>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</si>
  <si>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</si>
  <si>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</si>
  <si>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</si>
  <si>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</si>
  <si>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</si>
  <si>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</si>
  <si>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</si>
  <si>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</si>
  <si>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</si>
  <si>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</si>
  <si>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</si>
  <si>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</si>
  <si>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</si>
  <si>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</si>
  <si>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</si>
  <si>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</si>
  <si>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</si>
  <si>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</si>
  <si>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</si>
  <si>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</si>
  <si>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</si>
  <si>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</si>
  <si>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</si>
  <si>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</si>
  <si>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</si>
  <si>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</si>
  <si>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</si>
  <si>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</si>
  <si>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</si>
  <si>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</si>
  <si>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</si>
  <si>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</si>
  <si>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</si>
  <si>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</si>
  <si>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</si>
  <si>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</si>
  <si>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</si>
  <si>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</si>
  <si>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</si>
  <si>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</si>
  <si>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</si>
  <si>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</si>
  <si>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</si>
  <si>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</si>
  <si>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</si>
  <si>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</si>
  <si>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</si>
  <si>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</si>
  <si>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</si>
  <si>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</si>
  <si>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</si>
  <si>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</si>
  <si>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</si>
  <si>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</si>
  <si>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</si>
  <si>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</si>
  <si>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</si>
  <si>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</si>
  <si>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</si>
  <si>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</si>
  <si>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</si>
  <si>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</si>
  <si>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</si>
  <si>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</si>
  <si>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</si>
  <si>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</si>
  <si>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</si>
  <si>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</si>
  <si>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</si>
  <si>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</si>
  <si>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</si>
  <si>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</si>
  <si>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</si>
  <si>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</si>
  <si>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</si>
  <si>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</si>
  <si>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</si>
  <si>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</si>
  <si>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</si>
  <si>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</si>
  <si>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</si>
  <si>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</si>
  <si>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</si>
  <si>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</si>
  <si>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</si>
  <si>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</si>
  <si>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</si>
  <si>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</si>
  <si>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</si>
  <si>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</si>
  <si>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</si>
  <si>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</si>
  <si>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</si>
  <si>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</si>
  <si>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</si>
  <si>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</si>
  <si>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</si>
  <si>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</si>
  <si>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</si>
  <si>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</si>
  <si>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</si>
  <si>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</si>
  <si>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</si>
  <si>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</si>
  <si>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</si>
  <si>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</si>
  <si>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</si>
  <si>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</si>
  <si>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</si>
  <si>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</si>
  <si>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</si>
  <si>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</si>
  <si>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</si>
  <si>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</si>
  <si>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</si>
  <si>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</si>
  <si>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</si>
  <si>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</si>
  <si>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</si>
  <si>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</si>
  <si>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</si>
  <si>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</si>
  <si>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</si>
  <si>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</si>
  <si>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</si>
  <si>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</si>
  <si>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</si>
  <si>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</si>
  <si>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</si>
  <si>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</si>
  <si>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</si>
  <si>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</si>
  <si>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</si>
  <si>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</si>
  <si>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</si>
  <si>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</si>
  <si>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</si>
  <si>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</si>
  <si>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</si>
  <si>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</si>
  <si>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</si>
  <si>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</si>
  <si>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</si>
  <si>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</si>
  <si>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</si>
  <si>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</si>
  <si>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</si>
  <si>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</si>
  <si>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</si>
  <si>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</si>
  <si>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</si>
  <si>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</si>
  <si>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</si>
  <si>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</si>
  <si>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</si>
  <si>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</si>
  <si>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</si>
  <si>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</si>
  <si>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</si>
  <si>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</si>
  <si>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</si>
  <si>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</si>
  <si>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</si>
  <si>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</si>
  <si>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</si>
  <si>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</si>
  <si>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</si>
  <si>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</si>
  <si>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</si>
  <si>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</si>
  <si>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</si>
  <si>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</si>
  <si>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</si>
  <si>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</si>
  <si>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</si>
  <si>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</si>
  <si>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</si>
  <si>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</si>
  <si>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</si>
  <si>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</si>
  <si>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</si>
  <si>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</si>
  <si>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</si>
  <si>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</si>
  <si>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</si>
  <si>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</si>
  <si>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</si>
  <si>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</si>
  <si>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</si>
  <si>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</si>
  <si>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</si>
  <si>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</si>
  <si>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</si>
  <si>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</si>
  <si>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</si>
  <si>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</si>
  <si>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</si>
  <si>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</si>
  <si>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</si>
  <si>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</si>
  <si>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</si>
  <si>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</si>
  <si>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</si>
  <si>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</si>
  <si>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</si>
  <si>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</si>
  <si>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</si>
  <si>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</si>
  <si>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</si>
  <si>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</si>
  <si>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</si>
  <si>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</si>
  <si>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</si>
  <si>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</si>
  <si>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</si>
  <si>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</si>
  <si>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</si>
  <si>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</si>
  <si>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</si>
  <si>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</si>
  <si>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</si>
  <si>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</si>
  <si>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</si>
  <si>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</si>
  <si>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</si>
  <si>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</si>
  <si>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</si>
  <si>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</si>
  <si>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</si>
  <si>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</si>
  <si>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</si>
  <si>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</si>
  <si>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</si>
  <si>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</si>
  <si>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</si>
  <si>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</si>
  <si>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</si>
  <si>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</si>
  <si>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</si>
  <si>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</si>
  <si>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</si>
  <si>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</si>
  <si>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</si>
  <si>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</si>
  <si>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</si>
  <si>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</si>
  <si>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</si>
  <si>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</si>
  <si>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</si>
  <si>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</si>
  <si>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</si>
  <si>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</si>
  <si>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</si>
  <si>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</si>
  <si>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</si>
  <si>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</si>
  <si>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</si>
  <si>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</si>
  <si>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</si>
  <si>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</si>
  <si>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</si>
  <si>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</si>
  <si>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</si>
  <si>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</si>
  <si>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</si>
  <si>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</si>
  <si>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</si>
  <si>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</si>
  <si>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</si>
  <si>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</si>
  <si>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</si>
  <si>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</si>
  <si>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</si>
  <si>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</si>
  <si>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</si>
  <si>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</si>
  <si>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</si>
  <si>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</si>
  <si>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</si>
  <si>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</si>
  <si>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</si>
  <si>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</si>
  <si>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</si>
  <si>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</si>
  <si>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</si>
  <si>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</si>
  <si>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</si>
  <si>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</si>
  <si>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</si>
  <si>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</si>
  <si>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</si>
  <si>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</si>
  <si>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</si>
  <si>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</si>
  <si>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</si>
  <si>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</si>
  <si>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</si>
  <si>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</si>
  <si>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</si>
  <si>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</si>
  <si>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</si>
  <si>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</si>
  <si>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</si>
  <si>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</si>
  <si>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</si>
  <si>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</si>
  <si>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</si>
  <si>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</si>
  <si>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</si>
  <si>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</si>
  <si>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</si>
  <si>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</si>
  <si>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</si>
  <si>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</si>
  <si>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</si>
  <si>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</si>
  <si>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</si>
  <si>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</si>
  <si>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</si>
  <si>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</si>
  <si>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</si>
  <si>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</si>
  <si>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</si>
  <si>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</si>
  <si>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</si>
  <si>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</si>
  <si>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</si>
  <si>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</si>
  <si>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</si>
  <si>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</si>
  <si>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</si>
  <si>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</si>
  <si>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</si>
  <si>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</si>
  <si>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</si>
  <si>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</si>
  <si>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</si>
  <si>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</si>
  <si>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</si>
  <si>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</si>
  <si>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</si>
  <si>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</si>
  <si>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</si>
  <si>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</si>
  <si>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</si>
  <si>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</si>
  <si>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</si>
  <si>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</si>
  <si>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</si>
  <si>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</si>
  <si>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</si>
  <si>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</si>
  <si>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</si>
  <si>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</si>
  <si>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</si>
  <si>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</si>
  <si>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</si>
  <si>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</si>
  <si>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</si>
  <si>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</si>
  <si>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</si>
  <si>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</si>
  <si>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</si>
  <si>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</si>
  <si>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</si>
  <si>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</si>
  <si>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</si>
  <si>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</si>
  <si>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</si>
  <si>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</si>
  <si>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</si>
  <si>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</si>
  <si>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</si>
  <si>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</si>
  <si>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</si>
  <si>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</si>
  <si>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</si>
  <si>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</si>
  <si>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</si>
  <si>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</si>
  <si>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</si>
  <si>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</si>
  <si>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</si>
  <si>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</si>
  <si>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</si>
  <si>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</si>
  <si>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</si>
  <si>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</si>
  <si>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</si>
  <si>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</si>
  <si>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</si>
  <si>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</si>
  <si>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</si>
  <si>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</si>
  <si>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</si>
  <si>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</si>
  <si>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</si>
  <si>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</si>
  <si>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</si>
  <si>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</si>
  <si>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</si>
  <si>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</si>
  <si>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</si>
  <si>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</si>
  <si>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</si>
  <si>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</si>
  <si>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</si>
  <si>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</si>
  <si>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</si>
  <si>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</si>
  <si>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</si>
  <si>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</si>
  <si>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</si>
  <si>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</si>
  <si>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</si>
  <si>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</si>
  <si>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</si>
  <si>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</si>
  <si>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</si>
  <si>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</si>
  <si>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</si>
  <si>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</si>
  <si>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</si>
  <si>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</si>
  <si>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</si>
  <si>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</si>
  <si>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</si>
  <si>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</si>
  <si>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</si>
  <si>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</si>
  <si>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</si>
  <si>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</si>
  <si>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</si>
  <si>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</si>
  <si>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</si>
  <si>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</si>
  <si>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</si>
  <si>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</si>
  <si>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</si>
  <si>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</si>
  <si>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</si>
  <si>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</si>
  <si>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</si>
  <si>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</si>
  <si>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</si>
  <si>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</si>
  <si>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</si>
  <si>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</si>
  <si>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</si>
  <si>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</si>
  <si>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</si>
  <si>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</si>
  <si>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</si>
  <si>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</si>
  <si>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</si>
  <si>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</si>
  <si>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</si>
  <si>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</si>
  <si>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</si>
  <si>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</si>
  <si>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</si>
  <si>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</si>
  <si>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</si>
  <si>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</si>
  <si>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</si>
  <si>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</si>
  <si>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</si>
  <si>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</si>
  <si>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</si>
  <si>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</si>
  <si>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</si>
  <si>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</si>
  <si>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</si>
  <si>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</si>
  <si>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</si>
  <si>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</si>
  <si>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</si>
  <si>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</si>
  <si>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</si>
  <si>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</si>
  <si>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</si>
  <si>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</si>
  <si>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</si>
  <si>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</si>
  <si>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</si>
  <si>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</si>
  <si>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</si>
  <si>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</si>
  <si>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</si>
  <si>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</si>
  <si>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</si>
  <si>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</si>
  <si>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</si>
  <si>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</si>
  <si>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</si>
  <si>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</si>
  <si>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</si>
  <si>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</si>
  <si>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</si>
  <si>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</si>
  <si>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</si>
  <si>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</si>
  <si>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</si>
  <si>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</si>
  <si>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</si>
  <si>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</si>
  <si>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</si>
  <si>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</si>
  <si>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</si>
  <si>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</si>
  <si>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</si>
  <si>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</si>
  <si>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</si>
  <si>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</si>
  <si>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</si>
  <si>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</si>
  <si>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</si>
  <si>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</si>
  <si>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</si>
  <si>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</si>
  <si>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</si>
  <si>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</si>
  <si>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</si>
  <si>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</si>
  <si>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</si>
  <si>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</si>
  <si>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</si>
  <si>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</si>
  <si>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</si>
  <si>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</si>
  <si>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</si>
  <si>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</si>
  <si>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</si>
  <si>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</si>
  <si>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</si>
  <si>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</si>
  <si>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</si>
  <si>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</si>
  <si>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</si>
  <si>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</si>
  <si>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</si>
  <si>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</si>
  <si>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</si>
  <si>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</si>
  <si>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</si>
  <si>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</si>
  <si>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</si>
  <si>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</si>
  <si>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</si>
  <si>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</si>
  <si>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</si>
  <si>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</si>
  <si>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</si>
  <si>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</si>
  <si>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</si>
  <si>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</si>
  <si>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</si>
  <si>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</si>
  <si>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</si>
  <si>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</si>
  <si>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</si>
  <si>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</si>
  <si>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</si>
  <si>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</si>
  <si>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</si>
  <si>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</si>
  <si>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</si>
  <si>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</si>
  <si>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</si>
  <si>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</si>
  <si>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</si>
  <si>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</si>
  <si>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</si>
  <si>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</si>
  <si>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</si>
  <si>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</si>
  <si>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</si>
  <si>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</si>
  <si>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</si>
  <si>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</si>
  <si>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</si>
  <si>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</si>
  <si>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</si>
  <si>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</si>
  <si>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</si>
  <si>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</si>
  <si>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</si>
  <si>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</si>
  <si>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</si>
  <si>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</si>
  <si>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</si>
  <si>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</si>
  <si>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</si>
  <si>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</si>
  <si>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</si>
  <si>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</si>
  <si>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</si>
  <si>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</si>
  <si>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</si>
  <si>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</si>
  <si>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</si>
  <si>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</si>
  <si>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</si>
  <si>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</si>
  <si>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</si>
  <si>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</si>
  <si>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</si>
  <si>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</si>
  <si>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</si>
  <si>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</si>
  <si>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</si>
  <si>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</si>
  <si>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</si>
  <si>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</si>
  <si>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</si>
  <si>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</si>
  <si>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</si>
  <si>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</si>
  <si>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</si>
  <si>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</si>
  <si>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</si>
  <si>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</si>
  <si>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</si>
  <si>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</si>
  <si>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</si>
  <si>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</si>
  <si>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</si>
  <si>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</si>
  <si>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</si>
  <si>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</si>
  <si>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</si>
  <si>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</si>
  <si>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</si>
  <si>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</si>
  <si>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</si>
  <si>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</si>
  <si>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</si>
  <si>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</si>
  <si>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</si>
  <si>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</si>
  <si>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</si>
  <si>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</si>
  <si>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</si>
  <si>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</si>
  <si>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</si>
  <si>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</si>
  <si>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</si>
  <si>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</si>
  <si>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</si>
  <si>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</si>
  <si>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</si>
  <si>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</si>
  <si>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</si>
  <si>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</si>
  <si>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</si>
  <si>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</si>
  <si>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</si>
  <si>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</si>
  <si>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</si>
  <si>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</si>
  <si>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</si>
  <si>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</si>
  <si>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</si>
  <si>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</si>
  <si>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</si>
  <si>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</si>
  <si>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</si>
  <si>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</si>
  <si>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</si>
  <si>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</si>
  <si>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</si>
  <si>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</si>
  <si>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</si>
  <si>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</si>
  <si>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</si>
  <si>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</si>
  <si>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</si>
  <si>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</si>
  <si>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</si>
  <si>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</si>
  <si>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</si>
  <si>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</si>
  <si>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</si>
  <si>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</si>
  <si>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</si>
  <si>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</si>
  <si>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</si>
  <si>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</si>
  <si>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</si>
  <si>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</si>
  <si>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</si>
  <si>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</si>
  <si>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</si>
  <si>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</si>
  <si>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</si>
  <si>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</si>
  <si>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</si>
  <si>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</si>
  <si>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</si>
  <si>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</si>
  <si>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</si>
  <si>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</si>
  <si>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</si>
  <si>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</si>
  <si>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</si>
  <si>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</si>
  <si>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</si>
  <si>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</si>
  <si>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</si>
  <si>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</si>
  <si>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</si>
  <si>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</si>
  <si>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</si>
  <si>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</si>
  <si>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</si>
  <si>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</si>
  <si>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</si>
  <si>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</si>
  <si>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</si>
  <si>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</si>
  <si>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</si>
  <si>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</si>
  <si>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</si>
  <si>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</si>
  <si>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</si>
  <si>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</si>
  <si>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</si>
  <si>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</si>
  <si>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</si>
  <si>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</si>
  <si>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</si>
  <si>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</si>
  <si>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</si>
  <si>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</si>
  <si>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</si>
  <si>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</si>
  <si>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</si>
  <si>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</si>
  <si>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</si>
  <si>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</si>
  <si>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</si>
  <si>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</si>
  <si>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</si>
  <si>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</si>
  <si>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</si>
  <si>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</si>
  <si>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</si>
  <si>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</si>
  <si>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</si>
  <si>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</si>
  <si>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</si>
  <si>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</si>
  <si>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</si>
  <si>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</si>
  <si>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</si>
  <si>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</si>
  <si>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</si>
  <si>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</si>
  <si>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</si>
  <si>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</si>
  <si>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</si>
  <si>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</si>
  <si>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</si>
  <si>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</si>
  <si>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</si>
  <si>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</si>
  <si>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</si>
  <si>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</si>
  <si>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</si>
  <si>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</si>
  <si>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</si>
  <si>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</si>
  <si>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</si>
  <si>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</si>
  <si>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</si>
  <si>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</si>
  <si>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</si>
  <si>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</si>
  <si>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</si>
  <si>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</si>
  <si>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</si>
  <si>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</si>
  <si>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</si>
  <si>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</si>
  <si>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</si>
  <si>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</si>
  <si>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</si>
  <si>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</si>
  <si>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</si>
  <si>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</si>
  <si>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</si>
  <si>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</si>
  <si>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</si>
  <si>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</si>
  <si>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</si>
  <si>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</si>
  <si>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</si>
  <si>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</si>
  <si>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</si>
  <si>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</si>
  <si>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</si>
  <si>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</si>
  <si>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</si>
  <si>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</si>
  <si>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</si>
  <si>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</si>
  <si>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</si>
  <si>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</si>
  <si>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</si>
  <si>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</si>
  <si>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</si>
  <si>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</si>
  <si>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</si>
  <si>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</si>
  <si>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</si>
  <si>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</si>
  <si>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</si>
  <si>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</si>
  <si>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</si>
  <si>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</si>
  <si>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</si>
  <si>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</si>
  <si>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</si>
  <si>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</si>
  <si>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</si>
  <si>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</si>
  <si>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</si>
  <si>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</si>
  <si>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</si>
  <si>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</si>
  <si>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</si>
  <si>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</si>
  <si>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</si>
  <si>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</si>
  <si>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</si>
  <si>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</si>
  <si>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</si>
  <si>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</si>
  <si>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</si>
  <si>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</si>
  <si>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</si>
  <si>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</si>
  <si>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</si>
  <si>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</si>
  <si>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</si>
  <si>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</si>
  <si>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</si>
  <si>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</si>
  <si>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</si>
  <si>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</si>
  <si>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</si>
  <si>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</si>
  <si>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</si>
  <si>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</si>
  <si>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</si>
  <si>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</si>
  <si>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</si>
  <si>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</si>
  <si>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</si>
  <si>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</si>
  <si>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</si>
  <si>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</si>
  <si>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</si>
  <si>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</si>
  <si>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</si>
  <si>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</si>
  <si>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</si>
  <si>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</si>
  <si>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</si>
  <si>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</si>
  <si>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</si>
  <si>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</si>
  <si>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</si>
  <si>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</si>
  <si>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</si>
  <si>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</si>
  <si>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</si>
  <si>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</si>
  <si>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</si>
  <si>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</si>
  <si>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</si>
  <si>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</si>
  <si>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</si>
  <si>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</si>
  <si>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</si>
  <si>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</si>
  <si>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</si>
  <si>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</si>
  <si>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</si>
  <si>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</si>
  <si>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</si>
  <si>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</si>
  <si>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</si>
  <si>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</si>
  <si>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</si>
  <si>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</si>
  <si>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</si>
  <si>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</si>
  <si>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</si>
  <si>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</si>
  <si>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</si>
  <si>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</si>
  <si>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</si>
  <si>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</si>
  <si>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</si>
  <si>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</si>
  <si>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</si>
  <si>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</si>
  <si>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</si>
  <si>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</si>
  <si>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</si>
  <si>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</si>
  <si>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</si>
  <si>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</si>
  <si>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</si>
  <si>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</si>
  <si>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</si>
  <si>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</si>
  <si>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</si>
  <si>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</si>
  <si>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</si>
  <si>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</si>
  <si>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</si>
  <si>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</si>
  <si>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</si>
  <si>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</si>
  <si>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</si>
  <si>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</si>
  <si>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</si>
  <si>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</si>
  <si>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</si>
  <si>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</si>
  <si>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</si>
  <si>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</si>
  <si>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</si>
  <si>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</si>
  <si>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</si>
  <si>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</si>
  <si>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</si>
  <si>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</si>
  <si>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</si>
  <si>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</si>
  <si>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</si>
  <si>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</si>
  <si>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</si>
  <si>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</si>
  <si>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</si>
  <si>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</si>
  <si>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</si>
  <si>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</si>
  <si>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</si>
  <si>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</si>
  <si>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</si>
  <si>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</si>
  <si>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</si>
  <si>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</si>
  <si>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</si>
  <si>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</si>
  <si>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</si>
  <si>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</si>
  <si>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</si>
  <si>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</si>
  <si>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</si>
  <si>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</si>
  <si>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</si>
  <si>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</si>
  <si>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</si>
  <si>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</si>
  <si>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</si>
  <si>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</si>
  <si>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</si>
  <si>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</si>
  <si>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</si>
  <si>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</si>
  <si>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</si>
  <si>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</si>
  <si>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</si>
  <si>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</si>
  <si>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</si>
  <si>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</si>
  <si>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</si>
  <si>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</si>
  <si>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</si>
  <si>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</si>
  <si>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</si>
  <si>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</si>
  <si>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</si>
  <si>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</si>
  <si>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</si>
  <si>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</si>
  <si>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</si>
  <si>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</si>
  <si>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</si>
  <si>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</si>
  <si>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</si>
  <si>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</si>
  <si>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</si>
  <si>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</si>
  <si>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</si>
  <si>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</si>
  <si>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</si>
  <si>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</si>
  <si>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</si>
  <si>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</si>
  <si>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</si>
  <si>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</si>
  <si>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</si>
  <si>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</si>
  <si>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</si>
  <si>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</si>
  <si>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</si>
  <si>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</si>
  <si>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</si>
  <si>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</si>
  <si>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</si>
  <si>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</si>
  <si>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</si>
  <si>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</si>
  <si>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</si>
  <si>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</si>
  <si>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</si>
  <si>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</si>
  <si>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</si>
  <si>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</si>
  <si>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</si>
  <si>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</si>
  <si>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</si>
  <si>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</si>
  <si>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</si>
  <si>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</si>
  <si>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</si>
  <si>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</si>
  <si>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</si>
  <si>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</si>
  <si>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</si>
  <si>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</si>
  <si>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</si>
  <si>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</si>
  <si>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</si>
  <si>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</si>
  <si>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</si>
  <si>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</si>
  <si>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</si>
  <si>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</si>
  <si>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</si>
  <si>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</si>
  <si>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</si>
  <si>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</si>
  <si>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</si>
  <si>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</si>
  <si>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</si>
  <si>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</si>
  <si>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</si>
  <si>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</si>
  <si>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</si>
  <si>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</si>
  <si>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</si>
  <si>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</si>
  <si>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</si>
  <si>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</si>
  <si>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</si>
  <si>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</si>
  <si>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</si>
  <si>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</si>
  <si>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</si>
  <si>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</si>
  <si>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</si>
  <si>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</si>
  <si>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</si>
  <si>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</si>
  <si>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</si>
  <si>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</si>
  <si>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</si>
  <si>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</si>
  <si>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</si>
  <si>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</si>
  <si>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</si>
  <si>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</si>
  <si>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</si>
  <si>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</si>
  <si>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</si>
  <si>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</si>
  <si>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</si>
  <si>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</si>
  <si>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</si>
  <si>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</si>
  <si>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</si>
  <si>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</si>
  <si>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</si>
  <si>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</si>
  <si>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</si>
  <si>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</si>
  <si>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</si>
  <si>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</si>
  <si>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</si>
  <si>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</si>
  <si>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</si>
  <si>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</si>
  <si>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</si>
  <si>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</si>
  <si>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</si>
  <si>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</si>
  <si>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</si>
  <si>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</si>
  <si>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</si>
  <si>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</si>
  <si>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</si>
  <si>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</si>
  <si>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</si>
  <si>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</si>
  <si>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</si>
  <si>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</si>
  <si>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</si>
  <si>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</si>
  <si>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</si>
  <si>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</si>
  <si>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</si>
  <si>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</si>
  <si>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</si>
  <si>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</si>
  <si>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</si>
  <si>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</si>
  <si>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</si>
  <si>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</si>
  <si>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</si>
  <si>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</si>
  <si>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</si>
  <si>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</si>
  <si>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</si>
  <si>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</si>
  <si>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</si>
  <si>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</si>
  <si>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</si>
  <si>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</si>
  <si>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</si>
  <si>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</si>
  <si>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</si>
  <si>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</si>
  <si>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</si>
  <si>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</si>
  <si>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</si>
  <si>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</si>
  <si>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</si>
  <si>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</si>
  <si>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</si>
  <si>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</si>
  <si>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</si>
  <si>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</si>
  <si>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</si>
  <si>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</si>
  <si>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</si>
  <si>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</si>
  <si>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</si>
  <si>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</si>
  <si>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</si>
  <si>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</si>
  <si>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</si>
  <si>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</si>
  <si>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</si>
  <si>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</si>
  <si>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</si>
  <si>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</si>
  <si>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</si>
  <si>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</si>
  <si>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</si>
  <si>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</si>
  <si>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</si>
  <si>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</si>
  <si>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</si>
  <si>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</si>
  <si>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</si>
  <si>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</si>
  <si>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</si>
  <si>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</si>
  <si>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</si>
  <si>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</si>
  <si>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</si>
  <si>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</si>
  <si>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</si>
  <si>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</si>
  <si>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</si>
  <si>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</si>
  <si>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</si>
  <si>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</si>
  <si>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</si>
  <si>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</si>
  <si>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</si>
  <si>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</si>
  <si>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</si>
  <si>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</si>
  <si>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</si>
  <si>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</si>
  <si>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</si>
  <si>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</si>
  <si>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</si>
  <si>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</si>
  <si>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</si>
  <si>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</si>
  <si>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</si>
  <si>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</si>
  <si>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</si>
  <si>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</si>
  <si>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</si>
  <si>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</si>
  <si>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</si>
  <si>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</si>
  <si>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</si>
  <si>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</si>
  <si>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</si>
  <si>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</si>
  <si>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</si>
  <si>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</si>
  <si>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</si>
  <si>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</si>
  <si>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</si>
  <si>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</si>
  <si>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</si>
  <si>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</si>
  <si>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</si>
  <si>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</si>
  <si>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</si>
  <si>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</si>
  <si>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</si>
  <si>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</si>
  <si>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</si>
  <si>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</si>
  <si>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</si>
  <si>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</si>
  <si>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</si>
  <si>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</si>
  <si>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</si>
  <si>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</si>
  <si>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</si>
  <si>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</si>
  <si>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</si>
  <si>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</si>
  <si>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</si>
  <si>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</si>
  <si>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</si>
  <si>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</si>
  <si>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</si>
  <si>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</si>
  <si>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</si>
  <si>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</si>
  <si>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</si>
  <si>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</si>
  <si>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</si>
  <si>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</si>
  <si>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</si>
  <si>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</si>
  <si>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</si>
  <si>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</si>
  <si>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</si>
  <si>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</si>
  <si>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</si>
  <si>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</si>
  <si>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</si>
  <si>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</si>
  <si>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</si>
  <si>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</si>
  <si>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</si>
  <si>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</si>
  <si>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</si>
  <si>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</si>
  <si>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</si>
  <si>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</si>
  <si>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</si>
  <si>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</si>
  <si>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</si>
  <si>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</si>
  <si>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</si>
  <si>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</si>
  <si>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</si>
  <si>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</si>
  <si>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</si>
  <si>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</si>
  <si>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</si>
  <si>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</si>
  <si>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</si>
  <si>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</si>
  <si>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</si>
  <si>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</si>
  <si>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</si>
  <si>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</si>
  <si>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</si>
  <si>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</si>
  <si>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</si>
  <si>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</si>
  <si>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</si>
  <si>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</si>
  <si>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</si>
  <si>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</si>
  <si>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</si>
  <si>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</si>
  <si>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</si>
  <si>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</si>
  <si>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</si>
  <si>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</si>
  <si>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</si>
  <si>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</si>
  <si>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</si>
  <si>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</si>
  <si>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</si>
  <si>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</si>
  <si>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</si>
  <si>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</si>
  <si>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</si>
  <si>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</si>
  <si>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</si>
  <si>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</si>
  <si>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</si>
  <si>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</si>
  <si>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</si>
  <si>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</si>
  <si>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</si>
  <si>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</si>
  <si>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</si>
  <si>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</si>
  <si>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</si>
  <si>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</si>
  <si>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</si>
  <si>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</si>
  <si>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</si>
  <si>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</si>
  <si>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</si>
  <si>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</si>
  <si>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</si>
  <si>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</si>
  <si>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</si>
  <si>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</si>
  <si>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</si>
  <si>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</si>
  <si>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</si>
  <si>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</si>
  <si>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</si>
  <si>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</si>
  <si>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</si>
  <si>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</si>
  <si>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</si>
  <si>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</si>
  <si>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</si>
  <si>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</si>
  <si>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</si>
  <si>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</si>
  <si>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</si>
  <si>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</si>
  <si>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</si>
  <si>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</si>
  <si>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</si>
  <si>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</si>
  <si>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</si>
  <si>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</si>
  <si>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</si>
  <si>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</si>
  <si>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</si>
  <si>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</si>
  <si>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</si>
  <si>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</si>
  <si>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</si>
  <si>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</si>
  <si>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</si>
  <si>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</si>
  <si>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</si>
  <si>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</si>
  <si>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</si>
  <si>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</si>
  <si>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</si>
  <si>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</si>
  <si>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</si>
  <si>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</si>
  <si>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</si>
  <si>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</si>
  <si>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</si>
  <si>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</si>
  <si>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</si>
  <si>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</si>
  <si>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</si>
  <si>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</si>
  <si>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</si>
  <si>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</si>
  <si>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</si>
  <si>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</si>
  <si>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</si>
  <si>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</si>
  <si>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</si>
  <si>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</si>
  <si>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</si>
  <si>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</si>
  <si>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</si>
  <si>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</si>
  <si>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</si>
  <si>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</si>
  <si>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</si>
  <si>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</si>
  <si>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</si>
  <si>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</si>
  <si>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</si>
  <si>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</si>
  <si>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</si>
  <si>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</si>
  <si>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</si>
  <si>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</si>
  <si>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</si>
  <si>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</si>
  <si>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</si>
  <si>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</si>
  <si>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</si>
  <si>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</si>
  <si>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</si>
  <si>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</si>
  <si>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</si>
  <si>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</si>
  <si>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</si>
  <si>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</si>
  <si>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</si>
  <si>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</si>
  <si>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</si>
  <si>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</si>
  <si>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</si>
  <si>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</si>
  <si>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</si>
  <si>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</si>
  <si>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</si>
  <si>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</si>
  <si>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</si>
  <si>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</si>
  <si>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</si>
  <si>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</si>
  <si>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</si>
  <si>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</si>
  <si>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</si>
  <si>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</si>
  <si>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</si>
  <si>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</si>
  <si>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</si>
  <si>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</si>
  <si>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</si>
  <si>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</si>
  <si>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</si>
  <si>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</si>
  <si>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</si>
  <si>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</si>
  <si>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</si>
  <si>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</si>
  <si>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</si>
  <si>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</si>
  <si>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</si>
  <si>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</si>
  <si>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</si>
  <si>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</si>
  <si>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</si>
  <si>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</si>
  <si>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</si>
  <si>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</si>
  <si>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</si>
  <si>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</si>
  <si>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</si>
  <si>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</si>
  <si>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</si>
  <si>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</si>
  <si>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</si>
  <si>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</si>
  <si>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</si>
  <si>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</si>
  <si>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</si>
  <si>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</si>
  <si>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</si>
  <si>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</si>
  <si>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</si>
  <si>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</si>
  <si>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</si>
  <si>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</si>
  <si>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</si>
  <si>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</si>
  <si>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</si>
  <si>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</si>
  <si>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</si>
  <si>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</si>
  <si>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</si>
  <si>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</si>
  <si>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</si>
  <si>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</si>
  <si>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</si>
  <si>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</si>
  <si>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</si>
  <si>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</si>
  <si>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</si>
  <si>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</si>
  <si>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</si>
  <si>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</si>
  <si>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</si>
  <si>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</si>
  <si>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</si>
  <si>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</si>
  <si>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</si>
  <si>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</si>
  <si>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</si>
  <si>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</si>
  <si>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</si>
  <si>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</si>
  <si>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</si>
  <si>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</si>
  <si>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</si>
  <si>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</si>
  <si>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</si>
  <si>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</si>
  <si>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</si>
  <si>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</si>
  <si>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</si>
  <si>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</si>
  <si>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</si>
  <si>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</si>
  <si>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</si>
  <si>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</si>
  <si>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</si>
  <si>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</si>
  <si>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</si>
  <si>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</si>
  <si>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</si>
  <si>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</si>
  <si>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</si>
  <si>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</si>
  <si>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</si>
  <si>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</si>
  <si>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</si>
  <si>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</si>
  <si>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</si>
  <si>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</si>
  <si>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</si>
  <si>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</si>
  <si>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</si>
  <si>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</si>
  <si>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</si>
  <si>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</si>
  <si>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</si>
  <si>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</si>
  <si>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</si>
  <si>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</si>
  <si>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</si>
  <si>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</si>
  <si>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</si>
  <si>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</si>
  <si>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</si>
  <si>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</si>
  <si>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</si>
  <si>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</si>
  <si>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</si>
  <si>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</si>
  <si>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</si>
  <si>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</si>
  <si>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</si>
  <si>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</si>
  <si>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</si>
  <si>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</si>
  <si>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</si>
  <si>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</si>
  <si>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</si>
  <si>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</si>
  <si>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</si>
  <si>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</si>
  <si>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</si>
  <si>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</si>
  <si>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</si>
  <si>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</si>
  <si>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</si>
  <si>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</si>
  <si>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</si>
  <si>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</si>
  <si>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</si>
  <si>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</si>
  <si>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</si>
  <si>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</si>
  <si>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</si>
  <si>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</si>
  <si>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</si>
  <si>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</si>
  <si>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</si>
  <si>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</si>
  <si>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</si>
  <si>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</si>
  <si>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</si>
  <si>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</si>
  <si>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</si>
  <si>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</si>
  <si>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</si>
  <si>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</si>
  <si>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</si>
  <si>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</si>
  <si>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</si>
  <si>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</si>
  <si>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</si>
  <si>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</si>
  <si>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</si>
  <si>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</si>
  <si>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</si>
  <si>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</si>
  <si>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</si>
  <si>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</si>
  <si>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</si>
  <si>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</si>
  <si>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</si>
  <si>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</si>
  <si>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</si>
  <si>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</si>
  <si>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</si>
  <si>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</si>
  <si>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</si>
  <si>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</si>
  <si>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</si>
  <si>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</si>
  <si>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</si>
  <si>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</si>
  <si>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</si>
  <si>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</si>
  <si>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</si>
  <si>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</si>
  <si>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</si>
  <si>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</si>
  <si>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</si>
  <si>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</si>
  <si>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</si>
  <si>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</si>
  <si>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</si>
  <si>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</si>
  <si>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</si>
  <si>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</si>
  <si>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</si>
  <si>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</si>
  <si>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</si>
  <si>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</si>
  <si>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</si>
  <si>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</si>
  <si>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</si>
  <si>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</si>
  <si>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</si>
  <si>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</si>
  <si>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</si>
  <si>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</si>
  <si>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</si>
  <si>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</si>
  <si>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</si>
  <si>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</si>
  <si>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</si>
  <si>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</si>
  <si>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</si>
  <si>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</si>
  <si>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</si>
  <si>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</si>
  <si>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</si>
  <si>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</si>
  <si>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</si>
  <si>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</si>
  <si>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</si>
  <si>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</si>
  <si>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</si>
  <si>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</si>
  <si>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</si>
  <si>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</si>
  <si>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</si>
  <si>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</si>
  <si>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</si>
  <si>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</si>
  <si>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</si>
  <si>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</si>
  <si>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</si>
  <si>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</si>
  <si>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</si>
  <si>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</si>
  <si>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</si>
  <si>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</si>
  <si>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</si>
  <si>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</si>
  <si>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</si>
  <si>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</si>
  <si>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</si>
  <si>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</si>
  <si>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</si>
  <si>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</si>
  <si>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</si>
  <si>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</si>
  <si>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</si>
  <si>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</si>
  <si>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</si>
  <si>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</si>
  <si>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</si>
  <si>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</si>
  <si>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</si>
  <si>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</si>
  <si>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</si>
  <si>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</si>
  <si>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</si>
  <si>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</si>
  <si>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</si>
  <si>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</si>
  <si>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</si>
  <si>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</si>
  <si>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</si>
  <si>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</si>
  <si>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</si>
  <si>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</si>
  <si>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</si>
  <si>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</si>
  <si>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</si>
  <si>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</si>
  <si>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</si>
  <si>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</si>
  <si>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</si>
  <si>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</si>
  <si>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</si>
  <si>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</si>
  <si>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</si>
  <si>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</si>
  <si>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</si>
  <si>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</si>
  <si>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</si>
  <si>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</si>
  <si>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</si>
  <si>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</si>
  <si>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</si>
  <si>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</si>
  <si>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</si>
  <si>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</si>
  <si>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</si>
  <si>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</si>
  <si>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</si>
  <si>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</si>
  <si>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</si>
  <si>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</si>
  <si>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</si>
  <si>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</si>
  <si>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</si>
  <si>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</si>
  <si>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</si>
  <si>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</si>
  <si>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</si>
  <si>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</si>
  <si>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</si>
  <si>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</si>
  <si>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</si>
  <si>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</si>
  <si>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</si>
  <si>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</si>
  <si>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</si>
  <si>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</si>
  <si>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</si>
  <si>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</si>
  <si>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</si>
  <si>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</si>
  <si>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</si>
  <si>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</si>
  <si>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</si>
  <si>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</si>
  <si>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</si>
  <si>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</si>
  <si>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</si>
  <si>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</si>
  <si>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</si>
  <si>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</si>
  <si>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</si>
  <si>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</si>
  <si>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</si>
  <si>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</si>
  <si>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</si>
  <si>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</si>
  <si>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</si>
  <si>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</si>
  <si>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</si>
  <si>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</si>
  <si>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</si>
  <si>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</si>
  <si>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</si>
  <si>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</si>
  <si>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</si>
  <si>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</si>
  <si>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</si>
  <si>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</si>
  <si>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</si>
  <si>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</si>
  <si>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</si>
  <si>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</si>
  <si>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</si>
  <si>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</si>
  <si>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</si>
  <si>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</si>
  <si>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</si>
  <si>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</si>
  <si>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</si>
  <si>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</si>
  <si>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</si>
  <si>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</si>
  <si>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</si>
  <si>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</si>
  <si>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</si>
  <si>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</si>
  <si>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</si>
  <si>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</si>
  <si>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</si>
  <si>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</si>
  <si>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</si>
  <si>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</si>
  <si>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</si>
  <si>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</si>
  <si>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</si>
  <si>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</si>
  <si>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</si>
  <si>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</si>
  <si>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</si>
  <si>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</si>
  <si>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</si>
  <si>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</si>
  <si>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</si>
  <si>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</si>
  <si>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</si>
  <si>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</si>
  <si>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</si>
  <si>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</si>
  <si>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</si>
  <si>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</si>
  <si>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</si>
  <si>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</si>
  <si>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</si>
  <si>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</si>
  <si>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</si>
  <si>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</si>
  <si>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</si>
  <si>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</si>
  <si>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</si>
  <si>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</si>
  <si>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</si>
  <si>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</si>
  <si>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</si>
  <si>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</si>
  <si>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</si>
  <si>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</si>
  <si>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</si>
  <si>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</si>
  <si>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</si>
  <si>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</si>
  <si>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</si>
  <si>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</si>
  <si>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</si>
  <si>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</si>
  <si>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</si>
  <si>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</si>
  <si>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</si>
  <si>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</si>
  <si>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</si>
  <si>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</si>
  <si>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</si>
  <si>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</si>
  <si>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</si>
  <si>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</si>
  <si>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</si>
  <si>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</si>
  <si>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</si>
  <si>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</si>
  <si>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</si>
  <si>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</si>
  <si>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</si>
  <si>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</si>
  <si>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</si>
  <si>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</si>
  <si>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</si>
  <si>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</si>
  <si>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</si>
  <si>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</si>
  <si>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</si>
  <si>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</si>
  <si>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</si>
  <si>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</si>
  <si>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</si>
  <si>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</si>
  <si>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</si>
  <si>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</si>
  <si>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</si>
  <si>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</si>
  <si>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</si>
  <si>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</si>
  <si>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</si>
  <si>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</si>
  <si>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</si>
  <si>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</si>
  <si>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</si>
  <si>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</si>
  <si>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</si>
  <si>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</si>
  <si>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</si>
  <si>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</si>
  <si>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</si>
  <si>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</si>
  <si>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</si>
  <si>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</si>
  <si>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</si>
  <si>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</si>
  <si>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</si>
  <si>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</si>
  <si>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</si>
  <si>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</si>
  <si>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</si>
  <si>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</si>
  <si>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</si>
  <si>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</si>
  <si>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</si>
  <si>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</si>
  <si>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</si>
  <si>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</si>
  <si>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</si>
  <si>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</si>
  <si>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</si>
  <si>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</si>
  <si>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</si>
  <si>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</si>
  <si>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</si>
  <si>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</si>
  <si>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</si>
  <si>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</si>
  <si>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</si>
  <si>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</si>
  <si>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</si>
  <si>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</si>
  <si>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</si>
  <si>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</si>
  <si>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</si>
  <si>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</si>
  <si>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</si>
  <si>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</si>
  <si>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</si>
  <si>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</si>
  <si>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</si>
  <si>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</si>
  <si>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</si>
  <si>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</si>
  <si>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</si>
  <si>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</si>
  <si>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</si>
  <si>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</si>
  <si>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</si>
  <si>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</si>
  <si>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</si>
  <si>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</si>
  <si>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</si>
  <si>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</si>
  <si>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</si>
  <si>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</si>
  <si>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</si>
  <si>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</si>
  <si>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</si>
  <si>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</si>
  <si>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</si>
  <si>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</si>
  <si>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</si>
  <si>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</si>
  <si>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</si>
  <si>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</si>
  <si>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</si>
  <si>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</si>
  <si>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</si>
  <si>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</si>
  <si>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</si>
  <si>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</si>
  <si>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</si>
  <si>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</si>
  <si>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</si>
  <si>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</si>
  <si>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</si>
  <si>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</si>
  <si>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</si>
  <si>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</si>
  <si>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</si>
  <si>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</si>
  <si>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</si>
  <si>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</si>
  <si>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</si>
  <si>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</si>
  <si>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</si>
  <si>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</si>
  <si>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</si>
  <si>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</si>
  <si>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</si>
  <si>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</si>
  <si>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</si>
  <si>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</si>
  <si>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</si>
  <si>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</si>
  <si>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</si>
  <si>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</si>
  <si>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</si>
  <si>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</si>
  <si>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</si>
  <si>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</si>
  <si>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</si>
  <si>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</si>
  <si>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</si>
  <si>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</si>
  <si>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</si>
  <si>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</si>
  <si>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</si>
  <si>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</si>
  <si>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</si>
  <si>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</si>
  <si>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</si>
  <si>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</si>
  <si>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</si>
  <si>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</si>
  <si>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</si>
  <si>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</si>
  <si>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</si>
  <si>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</si>
  <si>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</si>
  <si>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</si>
  <si>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</si>
  <si>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</si>
  <si>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</si>
  <si>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</si>
  <si>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</si>
  <si>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</si>
  <si>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</si>
  <si>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</si>
  <si>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</si>
  <si>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</si>
  <si>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</si>
  <si>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</si>
  <si>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</si>
  <si>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</si>
  <si>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</si>
  <si>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</si>
  <si>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</si>
  <si>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</si>
  <si>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</si>
  <si>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</si>
  <si>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</si>
  <si>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</si>
  <si>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</si>
  <si>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</si>
  <si>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</si>
  <si>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</si>
  <si>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</si>
  <si>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</si>
  <si>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</si>
  <si>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</si>
  <si>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</si>
  <si>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</si>
  <si>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</si>
  <si>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</si>
  <si>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</si>
  <si>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</si>
  <si>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</si>
  <si>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</si>
  <si>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</si>
  <si>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</si>
  <si>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</si>
  <si>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</si>
  <si>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</si>
  <si>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</si>
  <si>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</si>
  <si>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</si>
  <si>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</si>
  <si>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</si>
  <si>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</si>
  <si>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</si>
  <si>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</si>
  <si>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</si>
  <si>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</si>
  <si>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</si>
  <si>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</si>
  <si>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</si>
  <si>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</si>
  <si>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</si>
  <si>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</si>
  <si>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</si>
  <si>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</si>
  <si>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</si>
  <si>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</si>
  <si>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</si>
  <si>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</si>
  <si>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</si>
  <si>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</si>
  <si>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</si>
  <si>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</si>
  <si>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</si>
  <si>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</si>
  <si>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</si>
  <si>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</si>
  <si>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</si>
  <si>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</si>
  <si>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</si>
  <si>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</si>
  <si>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</si>
  <si>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</si>
  <si>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</si>
  <si>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</si>
  <si>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</si>
  <si>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</si>
  <si>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</si>
  <si>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</si>
  <si>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</si>
  <si>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</si>
  <si>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</si>
  <si>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</si>
  <si>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</si>
  <si>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</si>
  <si>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</si>
  <si>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</si>
  <si>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</si>
  <si>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</si>
  <si>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</si>
  <si>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</si>
  <si>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</si>
  <si>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</si>
  <si>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</si>
  <si>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</si>
  <si>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</si>
  <si>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</si>
  <si>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</si>
  <si>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</si>
  <si>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</si>
  <si>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</si>
  <si>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</si>
  <si>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</si>
  <si>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</si>
  <si>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</si>
  <si>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</si>
  <si>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</si>
  <si>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</si>
  <si>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</si>
  <si>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</si>
  <si>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</si>
  <si>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</si>
  <si>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</si>
  <si>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</si>
  <si>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</si>
  <si>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</si>
  <si>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</si>
  <si>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</si>
  <si>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</si>
  <si>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</si>
  <si>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</si>
  <si>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</si>
  <si>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</si>
  <si>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</si>
  <si>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</si>
  <si>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</si>
  <si>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</si>
  <si>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</si>
  <si>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</si>
  <si>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</si>
  <si>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</si>
  <si>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</si>
  <si>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</si>
  <si>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</si>
  <si>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</si>
  <si>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</si>
  <si>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</si>
  <si>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</si>
  <si>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</si>
  <si>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</si>
  <si>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</si>
  <si>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</si>
  <si>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</si>
  <si>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</si>
  <si>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</si>
  <si>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</si>
  <si>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</si>
  <si>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</si>
  <si>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</si>
  <si>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</si>
  <si>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</si>
  <si>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</si>
  <si>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</si>
  <si>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</si>
  <si>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</si>
  <si>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</si>
  <si>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</si>
  <si>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</si>
  <si>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</si>
  <si>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</si>
  <si>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</si>
  <si>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</si>
  <si>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</si>
  <si>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</si>
  <si>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</si>
  <si>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</si>
  <si>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</si>
  <si>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</si>
  <si>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</si>
  <si>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</si>
  <si>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</si>
  <si>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</si>
  <si>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</si>
  <si>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</si>
  <si>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</si>
  <si>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</si>
  <si>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</si>
  <si>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</si>
  <si>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</si>
  <si>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</si>
  <si>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</si>
  <si>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</si>
  <si>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</si>
  <si>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</si>
  <si>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</si>
  <si>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</si>
  <si>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</si>
  <si>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</si>
  <si>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</si>
  <si>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</si>
  <si>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</si>
  <si>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</si>
  <si>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</si>
  <si>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</si>
  <si>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</si>
  <si>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</si>
  <si>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</si>
  <si>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</si>
  <si>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</si>
  <si>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</si>
  <si>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</si>
  <si>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</si>
  <si>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</si>
  <si>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</si>
  <si>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</si>
  <si>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</si>
  <si>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</si>
  <si>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</si>
  <si>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</si>
  <si>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</si>
  <si>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</si>
  <si>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</si>
  <si>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</si>
  <si>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</si>
  <si>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</si>
  <si>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</si>
  <si>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</si>
  <si>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</si>
  <si>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</si>
  <si>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</si>
  <si>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</si>
  <si>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</si>
  <si>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</si>
  <si>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</si>
  <si>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</si>
  <si>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</si>
  <si>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</si>
  <si>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</si>
  <si>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</si>
  <si>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</si>
  <si>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</si>
  <si>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</si>
  <si>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</si>
  <si>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</si>
  <si>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</si>
  <si>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</si>
  <si>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</si>
  <si>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</si>
  <si>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</si>
  <si>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</si>
  <si>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</si>
  <si>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</si>
  <si>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</si>
  <si>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</si>
  <si>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</si>
  <si>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</si>
  <si>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</si>
  <si>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</si>
  <si>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</si>
  <si>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</si>
  <si>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</si>
  <si>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</si>
  <si>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</si>
  <si>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</si>
  <si>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</si>
  <si>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</si>
  <si>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</si>
  <si>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</si>
  <si>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</si>
  <si>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</si>
  <si>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</si>
  <si>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</si>
  <si>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</si>
  <si>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</si>
  <si>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</si>
  <si>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</si>
  <si>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</si>
  <si>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</si>
  <si>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</si>
  <si>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</si>
  <si>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</si>
  <si>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</si>
  <si>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</si>
  <si>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</si>
  <si>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</si>
  <si>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</si>
  <si>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</si>
  <si>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</si>
  <si>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</si>
  <si>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</si>
  <si>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</si>
  <si>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</si>
  <si>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</si>
  <si>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</si>
  <si>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</si>
  <si>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</si>
  <si>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</si>
  <si>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</si>
  <si>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</si>
  <si>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</si>
  <si>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</si>
  <si>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</si>
  <si>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</si>
  <si>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</si>
  <si>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</si>
  <si>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</si>
  <si>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</si>
  <si>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</si>
  <si>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</si>
  <si>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</si>
  <si>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</si>
  <si>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</si>
  <si>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</si>
  <si>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</si>
  <si>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</si>
  <si>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</si>
  <si>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</si>
  <si>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</si>
  <si>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</si>
  <si>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</si>
  <si>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</si>
  <si>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</si>
  <si>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</si>
  <si>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</si>
  <si>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</si>
  <si>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</si>
  <si>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</si>
  <si>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</si>
  <si>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</si>
  <si>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</si>
  <si>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</si>
  <si>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</si>
  <si>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</si>
  <si>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</si>
  <si>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</si>
  <si>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</si>
  <si>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</si>
  <si>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</si>
  <si>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</si>
  <si>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</si>
  <si>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</si>
  <si>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</si>
  <si>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</si>
  <si>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</si>
  <si>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</si>
  <si>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</si>
  <si>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</si>
  <si>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</si>
  <si>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</si>
  <si>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</si>
  <si>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</si>
  <si>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</si>
  <si>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</si>
  <si>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</si>
  <si>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</si>
  <si>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</si>
  <si>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</si>
  <si>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</si>
  <si>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</si>
  <si>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</si>
  <si>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</si>
  <si>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</si>
  <si>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</si>
  <si>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</si>
  <si>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</si>
  <si>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</si>
  <si>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</si>
  <si>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</si>
  <si>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</si>
  <si>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</si>
  <si>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</si>
  <si>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</si>
  <si>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</si>
  <si>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</si>
  <si>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</si>
  <si>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</si>
  <si>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</si>
  <si>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</si>
  <si>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</si>
  <si>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</si>
  <si>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</si>
  <si>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</si>
  <si>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</si>
  <si>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</si>
  <si>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</si>
  <si>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</si>
  <si>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</si>
  <si>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</si>
  <si>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</si>
  <si>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</si>
  <si>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</si>
  <si>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</si>
  <si>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</si>
  <si>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</si>
  <si>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</si>
  <si>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</si>
  <si>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</si>
  <si>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</si>
  <si>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</si>
  <si>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</si>
  <si>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</si>
  <si>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</si>
  <si>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</si>
  <si>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</si>
  <si>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</si>
  <si>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</si>
  <si>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</si>
  <si>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</si>
  <si>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</si>
  <si>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</si>
  <si>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</si>
  <si>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</si>
  <si>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</si>
  <si>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</si>
  <si>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</si>
  <si>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</si>
  <si>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</si>
  <si>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</si>
  <si>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</si>
  <si>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</si>
  <si>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</si>
  <si>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</si>
  <si>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</si>
  <si>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</si>
  <si>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</si>
  <si>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</si>
  <si>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</si>
  <si>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</si>
  <si>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</si>
  <si>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</si>
  <si>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</si>
  <si>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</si>
  <si>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</si>
  <si>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</si>
  <si>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</si>
  <si>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</si>
  <si>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</si>
  <si>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</si>
  <si>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</si>
  <si>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</si>
  <si>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</si>
  <si>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</si>
  <si>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</si>
  <si>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</si>
  <si>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</si>
  <si>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</si>
  <si>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</si>
  <si>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</si>
  <si>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</si>
  <si>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</si>
  <si>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</si>
  <si>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</si>
  <si>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</si>
  <si>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</si>
  <si>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</si>
  <si>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</si>
  <si>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</si>
  <si>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</si>
  <si>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</si>
  <si>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</si>
  <si>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</si>
  <si>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</si>
  <si>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</si>
  <si>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</si>
  <si>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</si>
  <si>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</si>
  <si>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</si>
  <si>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</si>
  <si>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</si>
  <si>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</si>
  <si>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</si>
  <si>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</si>
  <si>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</si>
  <si>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</si>
  <si>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</si>
  <si>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</si>
  <si>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</si>
  <si>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</si>
  <si>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</si>
  <si>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</si>
  <si>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</si>
  <si>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</si>
  <si>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</si>
  <si>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</si>
  <si>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</si>
  <si>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</si>
  <si>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</si>
  <si>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</si>
  <si>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</si>
  <si>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</si>
  <si>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</si>
  <si>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</si>
  <si>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</si>
  <si>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</si>
  <si>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</si>
  <si>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</si>
  <si>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</si>
  <si>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</si>
  <si>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</si>
  <si>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</si>
  <si>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</si>
  <si>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</si>
  <si>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</si>
  <si>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</si>
  <si>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</si>
  <si>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</si>
  <si>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</si>
  <si>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</si>
  <si>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</si>
  <si>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</si>
  <si>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</si>
  <si>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</si>
  <si>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</si>
  <si>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</si>
  <si>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</si>
  <si>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</si>
  <si>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</si>
  <si>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</si>
  <si>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</si>
  <si>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</si>
  <si>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</si>
  <si>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</si>
  <si>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</si>
  <si>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</si>
  <si>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</si>
  <si>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</si>
  <si>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</si>
  <si>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</si>
  <si>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</si>
  <si>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</si>
  <si>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</si>
  <si>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</si>
  <si>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</si>
  <si>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</si>
  <si>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</si>
  <si>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</si>
  <si>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</si>
  <si>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</si>
  <si>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</si>
  <si>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</si>
  <si>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</si>
  <si>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</si>
  <si>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</si>
  <si>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</si>
  <si>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</si>
  <si>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</si>
  <si>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</si>
  <si>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</si>
  <si>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</si>
  <si>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</si>
  <si>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</si>
  <si>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</si>
  <si>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</si>
  <si>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</si>
  <si>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</si>
  <si>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</si>
  <si>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</si>
  <si>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</si>
  <si>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</si>
  <si>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</si>
  <si>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</si>
  <si>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</si>
  <si>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</si>
  <si>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</si>
  <si>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</si>
  <si>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</si>
  <si>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</si>
  <si>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</si>
  <si>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</si>
  <si>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</si>
  <si>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</si>
  <si>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</si>
  <si>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</si>
  <si>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</si>
  <si>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</si>
  <si>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</si>
  <si>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</si>
  <si>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</si>
  <si>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</si>
  <si>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</si>
  <si>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</si>
  <si>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</si>
  <si>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</si>
  <si>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</si>
  <si>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</si>
  <si>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</si>
  <si>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</si>
  <si>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</si>
  <si>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</si>
  <si>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</si>
  <si>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</si>
  <si>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</si>
  <si>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</si>
  <si>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</si>
  <si>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</si>
  <si>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</si>
  <si>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</si>
  <si>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</si>
  <si>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</si>
  <si>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</si>
  <si>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</si>
  <si>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</si>
  <si>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</si>
  <si>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</si>
  <si>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</si>
  <si>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</si>
  <si>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</si>
  <si>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</si>
  <si>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</si>
  <si>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</si>
  <si>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</si>
  <si>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</si>
  <si>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</si>
  <si>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</si>
  <si>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</si>
  <si>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</si>
  <si>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</si>
  <si>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</si>
  <si>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</si>
  <si>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</si>
  <si>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</si>
  <si>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</si>
  <si>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</si>
  <si>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</si>
  <si>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</si>
  <si>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</si>
  <si>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</si>
  <si>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</si>
  <si>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</si>
  <si>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</si>
  <si>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</si>
  <si>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</si>
  <si>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</si>
  <si>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</si>
  <si>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</si>
  <si>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</si>
  <si>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</si>
  <si>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</si>
  <si>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</si>
  <si>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</si>
  <si>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</si>
  <si>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</si>
  <si>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</si>
  <si>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</si>
  <si>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</si>
  <si>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</si>
  <si>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</si>
  <si>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</si>
  <si>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</si>
  <si>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</si>
  <si>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</si>
  <si>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</si>
  <si>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</si>
  <si>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</si>
  <si>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</si>
  <si>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</si>
  <si>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</si>
  <si>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</si>
  <si>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</si>
  <si>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</si>
  <si>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</si>
  <si>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</si>
  <si>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</si>
  <si>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</si>
  <si>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</si>
  <si>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</si>
  <si>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</si>
  <si>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</si>
  <si>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</si>
  <si>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</si>
  <si>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</si>
  <si>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</si>
  <si>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</si>
  <si>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</si>
  <si>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</si>
  <si>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</si>
  <si>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</si>
  <si>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</si>
  <si>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</si>
  <si>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</si>
  <si>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</si>
  <si>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</si>
  <si>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</si>
  <si>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</si>
  <si>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</si>
  <si>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</si>
  <si>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</si>
  <si>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</si>
  <si>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</si>
  <si>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</si>
  <si>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</si>
  <si>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</si>
  <si>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</si>
  <si>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</si>
  <si>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</si>
  <si>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</si>
  <si>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</si>
  <si>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</si>
  <si>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</si>
  <si>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</si>
  <si>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</si>
  <si>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</si>
  <si>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</si>
  <si>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</si>
  <si>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</si>
  <si>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</si>
  <si>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</si>
  <si>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</si>
  <si>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</si>
  <si>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</si>
  <si>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</si>
  <si>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</si>
  <si>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</si>
  <si>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</si>
  <si>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</si>
  <si>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</si>
  <si>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</si>
  <si>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</si>
  <si>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</si>
  <si>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</si>
  <si>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</si>
  <si>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</si>
  <si>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</si>
  <si>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</si>
  <si>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</si>
  <si>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</si>
  <si>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</si>
  <si>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</si>
  <si>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</si>
  <si>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</si>
  <si>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</si>
  <si>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</si>
  <si>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</si>
  <si>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</si>
  <si>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</si>
  <si>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</si>
  <si>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</si>
  <si>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</si>
  <si>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</si>
  <si>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</si>
  <si>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</si>
  <si>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</si>
  <si>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</si>
  <si>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</si>
  <si>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</si>
  <si>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</si>
  <si>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</si>
  <si>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</si>
  <si>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</si>
  <si>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</si>
  <si>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</si>
  <si>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</si>
  <si>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</si>
  <si>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</si>
  <si>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</si>
  <si>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</si>
  <si>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</si>
  <si>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</si>
  <si>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</si>
  <si>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</si>
  <si>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</si>
  <si>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</si>
  <si>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</si>
  <si>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</si>
  <si>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</si>
  <si>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</si>
  <si>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</si>
  <si>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</si>
  <si>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</si>
  <si>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</si>
  <si>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</si>
  <si>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</si>
  <si>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</si>
  <si>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</si>
  <si>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</si>
  <si>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</si>
  <si>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</si>
  <si>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</si>
  <si>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</si>
  <si>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</si>
  <si>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</si>
  <si>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</si>
  <si>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</si>
  <si>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</si>
  <si>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</si>
  <si>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</si>
  <si>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</si>
  <si>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</si>
  <si>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</si>
  <si>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</si>
  <si>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</si>
  <si>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</si>
  <si>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</si>
  <si>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</si>
  <si>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</si>
  <si>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</si>
  <si>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</si>
  <si>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</si>
  <si>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</si>
  <si>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</si>
  <si>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</si>
  <si>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</si>
  <si>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</si>
  <si>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</si>
  <si>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</si>
  <si>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</si>
  <si>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</si>
  <si>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</si>
  <si>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</si>
  <si>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</si>
  <si>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</si>
  <si>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</si>
  <si>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</si>
  <si>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</si>
  <si>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</si>
  <si>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</si>
  <si>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</si>
  <si>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</si>
  <si>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</si>
  <si>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</si>
  <si>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</si>
  <si>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</si>
  <si>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</si>
  <si>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</si>
  <si>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</si>
  <si>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</si>
  <si>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</si>
  <si>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</si>
  <si>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</si>
  <si>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</si>
  <si>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</si>
  <si>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</si>
  <si>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</si>
  <si>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</si>
  <si>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</si>
  <si>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</si>
  <si>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</si>
  <si>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</si>
  <si>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</si>
  <si>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</si>
  <si>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</si>
  <si>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</si>
  <si>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</si>
  <si>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</si>
  <si>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</si>
  <si>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</si>
  <si>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</si>
  <si>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</si>
  <si>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</si>
  <si>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</si>
  <si>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</si>
  <si>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</si>
  <si>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</si>
  <si>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</si>
  <si>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</si>
  <si>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</si>
  <si>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</si>
  <si>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</si>
  <si>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</si>
  <si>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</si>
  <si>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</si>
  <si>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</si>
  <si>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</si>
  <si>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</si>
  <si>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</si>
  <si>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</si>
  <si>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</si>
  <si>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</si>
  <si>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</si>
  <si>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</si>
  <si>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</si>
  <si>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</si>
  <si>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</si>
  <si>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</si>
  <si>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</si>
  <si>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</si>
  <si>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</si>
  <si>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</si>
  <si>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</si>
  <si>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</si>
  <si>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</si>
  <si>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</si>
  <si>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</si>
  <si>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</si>
  <si>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</si>
  <si>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</si>
  <si>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</si>
  <si>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</si>
  <si>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</si>
  <si>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</si>
  <si>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</si>
  <si>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</si>
  <si>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</si>
  <si>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</si>
  <si>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</si>
  <si>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</si>
  <si>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</si>
  <si>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</si>
  <si>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</si>
  <si>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</si>
  <si>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</si>
  <si>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</si>
  <si>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</si>
  <si>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</si>
  <si>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</si>
  <si>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</si>
  <si>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</si>
  <si>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</si>
  <si>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</si>
  <si>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</si>
  <si>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</si>
  <si>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</si>
  <si>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</si>
  <si>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</si>
  <si>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</si>
  <si>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</si>
  <si>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</si>
  <si>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</si>
  <si>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</si>
  <si>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</si>
  <si>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</si>
  <si>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</si>
  <si>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</si>
  <si>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</si>
  <si>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</si>
  <si>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</si>
  <si>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</si>
  <si>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</si>
  <si>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</si>
  <si>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</si>
  <si>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</si>
  <si>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</si>
  <si>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</si>
  <si>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</si>
  <si>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</si>
  <si>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</si>
  <si>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</si>
  <si>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</si>
  <si>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</si>
  <si>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</si>
  <si>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</si>
  <si>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</si>
  <si>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</si>
  <si>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</si>
  <si>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</si>
  <si>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</si>
  <si>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</si>
  <si>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</si>
  <si>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</si>
  <si>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</si>
  <si>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</si>
  <si>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</si>
  <si>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</si>
  <si>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</si>
  <si>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</si>
  <si>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</si>
  <si>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</si>
  <si>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</si>
  <si>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</si>
  <si>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</si>
  <si>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</si>
  <si>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</si>
  <si>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</si>
  <si>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</si>
  <si>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</si>
  <si>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</si>
  <si>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</si>
  <si>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</si>
  <si>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</si>
  <si>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</si>
  <si>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</si>
  <si>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</si>
  <si>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</si>
  <si>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</si>
  <si>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</si>
  <si>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</si>
  <si>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</si>
  <si>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</si>
  <si>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</si>
  <si>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</si>
  <si>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</si>
  <si>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</si>
  <si>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</si>
  <si>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</si>
  <si>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</si>
  <si>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</si>
  <si>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</si>
  <si>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</si>
  <si>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</si>
  <si>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</si>
  <si>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</si>
  <si>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</si>
  <si>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</si>
  <si>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</si>
  <si>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</si>
  <si>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</si>
  <si>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</si>
  <si>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</si>
  <si>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</si>
  <si>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</si>
  <si>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</si>
  <si>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</si>
  <si>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</si>
  <si>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</si>
  <si>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</si>
  <si>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</si>
  <si>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</si>
  <si>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</si>
  <si>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</si>
  <si>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</si>
  <si>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</si>
  <si>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</si>
  <si>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</si>
  <si>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</si>
  <si>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</si>
  <si>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</si>
  <si>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</si>
  <si>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</si>
  <si>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</si>
  <si>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</si>
  <si>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</si>
  <si>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</si>
  <si>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</si>
  <si>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</si>
  <si>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</si>
  <si>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</si>
  <si>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</si>
  <si>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</si>
  <si>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</si>
  <si>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</si>
  <si>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</si>
  <si>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</si>
  <si>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</si>
  <si>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</si>
  <si>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</si>
  <si>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</si>
  <si>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</si>
  <si>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</si>
  <si>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</si>
  <si>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</si>
  <si>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</si>
  <si>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</si>
  <si>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</si>
  <si>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</si>
  <si>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</si>
  <si>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</si>
  <si>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</si>
  <si>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</si>
  <si>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</si>
  <si>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</si>
  <si>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</si>
  <si>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</si>
  <si>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</si>
  <si>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</si>
  <si>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</si>
  <si>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</si>
  <si>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</si>
  <si>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</si>
  <si>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</si>
  <si>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</si>
  <si>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</si>
  <si>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</si>
  <si>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</si>
  <si>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</si>
  <si>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</si>
  <si>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</si>
  <si>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</si>
  <si>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</si>
  <si>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</si>
  <si>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</si>
  <si>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</si>
  <si>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</si>
  <si>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</si>
  <si>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</si>
  <si>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</si>
  <si>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</si>
  <si>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</si>
  <si>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</si>
  <si>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</si>
  <si>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</si>
  <si>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</si>
  <si>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</si>
  <si>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</si>
  <si>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</si>
  <si>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</si>
  <si>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</si>
  <si>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</si>
  <si>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</si>
  <si>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</si>
  <si>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</si>
  <si>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</si>
  <si>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</si>
  <si>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</si>
  <si>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</si>
  <si>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</si>
  <si>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</si>
  <si>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</si>
  <si>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</si>
  <si>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</si>
  <si>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</si>
  <si>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</si>
  <si>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</si>
  <si>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</si>
  <si>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</si>
  <si>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</si>
  <si>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</si>
  <si>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</si>
  <si>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</si>
  <si>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</si>
  <si>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</si>
  <si>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</si>
  <si>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</si>
  <si>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</si>
  <si>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</si>
  <si>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</si>
  <si>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</si>
  <si>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</si>
  <si>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</si>
  <si>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</si>
  <si>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</si>
  <si>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</si>
  <si>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</si>
  <si>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</si>
  <si>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</si>
  <si>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</si>
  <si>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</si>
  <si>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</si>
  <si>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</si>
  <si>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</si>
  <si>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</si>
  <si>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</si>
  <si>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</si>
  <si>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</si>
  <si>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</si>
  <si>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</si>
  <si>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</si>
  <si>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</si>
  <si>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</si>
  <si>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</si>
  <si>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</si>
  <si>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</si>
  <si>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</si>
  <si>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</si>
  <si>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</si>
  <si>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</si>
  <si>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</si>
  <si>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</si>
  <si>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</si>
  <si>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</si>
  <si>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</si>
  <si>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</si>
  <si>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</si>
  <si>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</si>
  <si>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</si>
  <si>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</si>
  <si>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</si>
  <si>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</si>
  <si>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</si>
  <si>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</si>
  <si>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</si>
  <si>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</si>
  <si>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</si>
  <si>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</si>
  <si>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</si>
  <si>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</si>
  <si>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</si>
  <si>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</si>
  <si>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</si>
  <si>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</si>
  <si>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</si>
  <si>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</si>
  <si>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</si>
  <si>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</si>
  <si>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</si>
  <si>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</si>
  <si>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</si>
  <si>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</si>
  <si>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</si>
  <si>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</si>
  <si>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</si>
  <si>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</si>
  <si>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</si>
  <si>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</si>
  <si>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</si>
  <si>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</si>
  <si>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</si>
  <si>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</si>
  <si>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</si>
  <si>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</si>
  <si>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</si>
  <si>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</si>
  <si>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</si>
  <si>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</si>
  <si>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</si>
  <si>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</si>
  <si>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</si>
  <si>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</si>
  <si>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</si>
  <si>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</si>
  <si>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</si>
  <si>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</si>
  <si>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</si>
  <si>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</si>
  <si>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</si>
  <si>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</si>
  <si>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</si>
  <si>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</si>
  <si>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</si>
  <si>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</si>
  <si>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</si>
  <si>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</si>
  <si>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</si>
  <si>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</si>
  <si>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</si>
  <si>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</si>
  <si>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</si>
  <si>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</si>
  <si>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</si>
  <si>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</si>
  <si>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</si>
  <si>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</si>
  <si>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</si>
  <si>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</si>
  <si>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</si>
  <si>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</si>
  <si>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</si>
  <si>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</si>
  <si>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</si>
  <si>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</si>
  <si>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</si>
  <si>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</si>
  <si>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</si>
  <si>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</si>
  <si>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</si>
  <si>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</si>
  <si>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</si>
  <si>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</si>
  <si>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</si>
  <si>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</si>
  <si>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</si>
  <si>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</si>
  <si>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</si>
  <si>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</si>
  <si>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</si>
  <si>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</si>
  <si>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</si>
  <si>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</si>
  <si>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</si>
  <si>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</si>
  <si>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</si>
  <si>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</si>
  <si>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</si>
  <si>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</si>
  <si>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</si>
  <si>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</si>
  <si>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</si>
  <si>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</si>
  <si>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</si>
  <si>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</si>
  <si>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</si>
  <si>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</si>
  <si>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</si>
  <si>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</si>
  <si>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</si>
  <si>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</si>
  <si>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</si>
  <si>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</si>
  <si>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</si>
  <si>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</si>
  <si>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</si>
  <si>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</si>
  <si>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</si>
  <si>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</si>
  <si>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</si>
  <si>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</si>
  <si>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</si>
  <si>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</si>
  <si>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</si>
  <si>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</si>
  <si>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</si>
  <si>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</si>
  <si>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</si>
  <si>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</si>
  <si>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</si>
  <si>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</si>
  <si>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</si>
  <si>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</si>
  <si>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</si>
  <si>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</si>
  <si>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</si>
  <si>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</si>
  <si>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</si>
  <si>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</si>
  <si>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</si>
  <si>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</si>
  <si>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</si>
  <si>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</si>
  <si>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</si>
  <si>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</si>
  <si>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</si>
  <si>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</si>
  <si>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</si>
  <si>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</si>
  <si>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</si>
  <si>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</si>
  <si>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</si>
  <si>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</si>
  <si>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</si>
  <si>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</si>
  <si>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</si>
  <si>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</si>
  <si>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</si>
  <si>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</si>
  <si>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</si>
  <si>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</si>
  <si>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</si>
  <si>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</si>
  <si>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</si>
  <si>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</si>
  <si>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</si>
  <si>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</si>
  <si>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</si>
  <si>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</si>
  <si>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</si>
  <si>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</si>
  <si>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</si>
  <si>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</si>
  <si>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</si>
  <si>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</si>
  <si>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</si>
  <si>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</si>
  <si>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</si>
  <si>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</si>
  <si>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</si>
  <si>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</si>
  <si>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</si>
  <si>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</si>
  <si>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</si>
  <si>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</si>
  <si>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</si>
  <si>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</si>
  <si>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</si>
  <si>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</si>
  <si>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</si>
  <si>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</si>
  <si>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</si>
  <si>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</si>
  <si>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</si>
  <si>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</si>
  <si>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</si>
  <si>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</si>
  <si>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</si>
  <si>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</si>
  <si>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</si>
  <si>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</si>
  <si>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</si>
  <si>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</si>
  <si>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</si>
  <si>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</si>
  <si>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</si>
  <si>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</si>
  <si>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</si>
  <si>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</si>
  <si>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</si>
  <si>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</si>
  <si>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</si>
  <si>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</si>
  <si>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</si>
  <si>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</si>
  <si>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</si>
  <si>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</si>
  <si>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</si>
  <si>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</si>
  <si>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</si>
  <si>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</si>
  <si>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</si>
  <si>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</si>
  <si>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</si>
  <si>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</si>
  <si>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</si>
  <si>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</si>
  <si>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</si>
  <si>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</si>
  <si>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</si>
  <si>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</si>
  <si>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</si>
  <si>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</si>
  <si>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</si>
  <si>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</si>
  <si>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</si>
  <si>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</si>
  <si>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</si>
  <si>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</si>
  <si>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</si>
  <si>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</si>
  <si>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</si>
  <si>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</si>
  <si>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</si>
  <si>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</si>
  <si>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</si>
  <si>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</si>
  <si>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</si>
  <si>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</si>
  <si>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</si>
  <si>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</si>
  <si>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</si>
  <si>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</si>
  <si>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</si>
  <si>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</si>
  <si>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</si>
  <si>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</si>
  <si>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</si>
  <si>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</si>
  <si>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</si>
  <si>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</si>
  <si>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</si>
  <si>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</si>
  <si>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</si>
  <si>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</si>
  <si>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</si>
  <si>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</si>
  <si>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</si>
  <si>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</si>
  <si>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</si>
  <si>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</si>
  <si>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</si>
  <si>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</si>
  <si>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</si>
  <si>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</si>
  <si>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</si>
  <si>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</si>
  <si>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</si>
  <si>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</si>
  <si>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</si>
  <si>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</si>
  <si>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</si>
  <si>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</si>
  <si>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</si>
  <si>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</si>
  <si>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</si>
  <si>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</si>
  <si>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</si>
  <si>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</si>
  <si>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</si>
  <si>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</si>
  <si>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</si>
  <si>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</si>
  <si>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</si>
  <si>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</si>
  <si>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</si>
  <si>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</si>
  <si>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</si>
  <si>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</si>
  <si>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</si>
  <si>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</si>
  <si>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</si>
  <si>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</si>
  <si>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</si>
  <si>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</si>
  <si>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</si>
  <si>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</si>
  <si>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</si>
  <si>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</si>
  <si>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</si>
  <si>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</si>
  <si>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</si>
  <si>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</si>
  <si>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</si>
  <si>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</si>
  <si>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</si>
  <si>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</si>
  <si>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</si>
  <si>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</si>
  <si>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</si>
  <si>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</si>
  <si>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</si>
  <si>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</si>
  <si>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</si>
  <si>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</si>
  <si>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</si>
  <si>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</si>
  <si>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</si>
  <si>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</si>
  <si>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</si>
  <si>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</si>
  <si>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</si>
  <si>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</si>
  <si>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</si>
  <si>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</si>
  <si>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</si>
  <si>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</si>
  <si>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</si>
  <si>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</si>
  <si>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</si>
  <si>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</si>
  <si>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</si>
  <si>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</si>
  <si>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</si>
  <si>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</si>
  <si>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</si>
  <si>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</si>
  <si>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</si>
  <si>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</si>
  <si>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</si>
  <si>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</si>
  <si>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</si>
  <si>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</si>
  <si>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</si>
  <si>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</si>
  <si>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</si>
  <si>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</si>
  <si>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</si>
  <si>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</si>
  <si>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</si>
  <si>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</si>
  <si>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</si>
  <si>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</si>
  <si>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</si>
  <si>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</si>
  <si>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</si>
  <si>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</si>
  <si>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</si>
  <si>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</si>
  <si>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</si>
  <si>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</si>
  <si>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</si>
  <si>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</si>
  <si>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</si>
  <si>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</si>
  <si>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</si>
  <si>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</si>
  <si>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</si>
  <si>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</si>
  <si>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</si>
  <si>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</si>
  <si>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</si>
  <si>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</si>
  <si>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</si>
  <si>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</si>
  <si>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</si>
  <si>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</si>
  <si>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</si>
  <si>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</si>
  <si>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</si>
  <si>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</si>
  <si>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</si>
  <si>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</si>
  <si>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</si>
  <si>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</si>
  <si>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</si>
  <si>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</si>
  <si>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</si>
  <si>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</si>
  <si>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</si>
  <si>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</si>
  <si>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</si>
  <si>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</si>
  <si>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</si>
  <si>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</si>
  <si>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</si>
  <si>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</si>
  <si>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</si>
  <si>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</si>
  <si>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</si>
  <si>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</si>
  <si>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</si>
  <si>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</si>
  <si>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</si>
  <si>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</si>
  <si>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</si>
  <si>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</si>
  <si>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</si>
  <si>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</si>
  <si>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</si>
  <si>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</si>
  <si>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</si>
  <si>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</si>
  <si>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</si>
  <si>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</si>
  <si>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</si>
  <si>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</si>
  <si>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</si>
  <si>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</si>
  <si>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</si>
  <si>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</si>
  <si>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</si>
  <si>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</si>
  <si>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</si>
  <si>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</si>
  <si>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</si>
  <si>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</si>
  <si>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</si>
  <si>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</si>
  <si>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</si>
  <si>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</si>
  <si>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</si>
  <si>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</si>
  <si>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</si>
  <si>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</si>
  <si>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</si>
  <si>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</si>
  <si>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</si>
  <si>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</si>
  <si>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</si>
  <si>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</si>
  <si>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</si>
  <si>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</si>
  <si>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</si>
  <si>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</si>
  <si>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</si>
  <si>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</si>
  <si>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</si>
  <si>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</si>
  <si>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</si>
  <si>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</si>
  <si>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</si>
  <si>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</si>
  <si>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</si>
  <si>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</si>
  <si>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</si>
  <si>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</si>
  <si>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</si>
  <si>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</si>
  <si>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</si>
  <si>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</si>
  <si>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</si>
  <si>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</si>
  <si>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</si>
  <si>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</si>
  <si>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</si>
  <si>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</si>
  <si>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</si>
  <si>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</si>
  <si>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</si>
  <si>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</si>
  <si>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</si>
  <si>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</si>
  <si>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</si>
  <si>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</si>
  <si>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</si>
  <si>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</si>
  <si>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</si>
  <si>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</si>
  <si>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</si>
  <si>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</si>
  <si>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</si>
  <si>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</si>
  <si>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</si>
  <si>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</si>
  <si>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</si>
  <si>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</si>
  <si>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</si>
  <si>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</si>
  <si>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</si>
  <si>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</si>
  <si>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</si>
  <si>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</si>
  <si>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</si>
  <si>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</si>
  <si>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</si>
  <si>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</si>
  <si>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</si>
  <si>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</si>
  <si>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</si>
  <si>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</si>
  <si>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</si>
  <si>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</si>
  <si>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</si>
  <si>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</si>
  <si>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</si>
  <si>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</si>
  <si>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</si>
  <si>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</si>
  <si>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</si>
  <si>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</si>
  <si>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</si>
  <si>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</si>
  <si>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</si>
  <si>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</si>
  <si>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</si>
  <si>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</si>
  <si>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</si>
  <si>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</si>
  <si>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</si>
  <si>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</si>
  <si>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</si>
  <si>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</si>
  <si>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</si>
  <si>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</si>
  <si>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</si>
  <si>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</si>
  <si>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</si>
  <si>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</si>
  <si>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</si>
  <si>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</si>
  <si>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</si>
  <si>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</si>
  <si>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</si>
  <si>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</si>
  <si>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</si>
  <si>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</si>
  <si>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</si>
  <si>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</si>
  <si>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</si>
  <si>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</si>
  <si>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</si>
  <si>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</si>
  <si>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</si>
  <si>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</si>
  <si>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</si>
  <si>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</si>
  <si>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</si>
  <si>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</si>
  <si>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</si>
  <si>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</si>
  <si>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</si>
  <si>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</si>
  <si>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</si>
  <si>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</si>
  <si>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</si>
  <si>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</si>
  <si>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</si>
  <si>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</si>
  <si>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</si>
  <si>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</si>
  <si>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</si>
  <si>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</si>
  <si>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</si>
  <si>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</si>
  <si>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</si>
  <si>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</si>
  <si>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</si>
  <si>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</si>
  <si>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</si>
  <si>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</si>
  <si>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</si>
  <si>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</si>
  <si>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</si>
  <si>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</si>
  <si>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</si>
  <si>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</si>
  <si>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</si>
  <si>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</si>
  <si>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</si>
  <si>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</si>
  <si>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</si>
  <si>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</si>
  <si>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</si>
  <si>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</si>
  <si>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</si>
  <si>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</si>
  <si>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</si>
  <si>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</si>
  <si>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</si>
  <si>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</si>
  <si>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</si>
  <si>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</si>
  <si>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</si>
  <si>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</si>
  <si>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</si>
  <si>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</si>
  <si>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</si>
  <si>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</si>
  <si>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</si>
  <si>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</si>
  <si>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</si>
  <si>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</si>
  <si>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</si>
  <si>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</si>
  <si>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</si>
  <si>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</si>
  <si>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</si>
  <si>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</si>
  <si>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</si>
  <si>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</si>
  <si>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</si>
  <si>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</si>
  <si>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</si>
  <si>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</si>
  <si>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</si>
  <si>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</si>
  <si>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</si>
  <si>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</si>
  <si>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</si>
  <si>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</si>
  <si>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</si>
  <si>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</si>
  <si>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</si>
  <si>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</si>
  <si>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</si>
  <si>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</si>
  <si>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</si>
  <si>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</si>
  <si>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</si>
  <si>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</si>
  <si>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</si>
  <si>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</si>
  <si>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</si>
  <si>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</si>
  <si>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</si>
  <si>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</si>
  <si>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</si>
  <si>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</si>
  <si>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</si>
  <si>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</si>
  <si>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</si>
  <si>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</si>
  <si>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</si>
  <si>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</si>
  <si>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</si>
  <si>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</si>
  <si>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</si>
  <si>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</si>
  <si>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</si>
  <si>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</si>
  <si>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</si>
  <si>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</si>
  <si>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</si>
  <si>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</si>
  <si>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</si>
  <si>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</si>
  <si>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</si>
  <si>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</si>
  <si>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</si>
  <si>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</si>
  <si>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</si>
  <si>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</si>
  <si>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</si>
  <si>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</si>
  <si>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</si>
  <si>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</si>
  <si>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</si>
  <si>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</si>
  <si>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</si>
  <si>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</si>
  <si>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</si>
  <si>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</si>
  <si>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</si>
  <si>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</si>
  <si>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</si>
  <si>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</si>
  <si>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</si>
  <si>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</si>
  <si>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</si>
  <si>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</si>
  <si>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</si>
  <si>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</si>
  <si>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</si>
  <si>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</si>
  <si>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</si>
  <si>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</si>
  <si>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</si>
  <si>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</si>
  <si>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</si>
  <si>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</si>
  <si>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</si>
  <si>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</si>
  <si>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</si>
  <si>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</si>
  <si>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</si>
  <si>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</si>
  <si>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</si>
  <si>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</si>
  <si>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</si>
  <si>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</si>
  <si>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</si>
  <si>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</si>
  <si>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</si>
  <si>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</si>
  <si>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</si>
  <si>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</si>
  <si>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</si>
  <si>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</si>
  <si>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</si>
  <si>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</si>
  <si>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</si>
  <si>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</si>
  <si>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</si>
  <si>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</si>
  <si>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</si>
  <si>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</si>
  <si>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</si>
  <si>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</si>
  <si>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</si>
  <si>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</si>
  <si>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</si>
  <si>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</si>
  <si>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</si>
  <si>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</si>
  <si>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</si>
  <si>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</si>
  <si>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</si>
  <si>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</si>
  <si>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</si>
  <si>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</si>
  <si>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</si>
  <si>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</si>
  <si>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</si>
  <si>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</si>
  <si>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</si>
  <si>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</si>
  <si>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</si>
  <si>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</si>
  <si>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</si>
  <si>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</si>
  <si>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</si>
  <si>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</si>
  <si>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</si>
  <si>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</si>
  <si>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</si>
  <si>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</si>
  <si>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</si>
  <si>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</si>
  <si>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</si>
  <si>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</si>
  <si>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</si>
  <si>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</si>
  <si>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</si>
  <si>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</si>
  <si>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</si>
  <si>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</si>
  <si>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</si>
  <si>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</si>
  <si>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</si>
  <si>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</si>
  <si>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</si>
  <si>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</si>
  <si>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</si>
  <si>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</si>
  <si>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</si>
  <si>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</si>
  <si>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</si>
  <si>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</si>
  <si>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</si>
  <si>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</si>
  <si>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</si>
  <si>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</si>
  <si>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</si>
  <si>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</si>
  <si>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</si>
  <si>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</si>
  <si>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</si>
  <si>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</si>
  <si>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</si>
  <si>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</si>
  <si>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</si>
  <si>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</si>
  <si>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</si>
  <si>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</si>
  <si>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</si>
  <si>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</si>
  <si>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</si>
  <si>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</si>
  <si>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</si>
  <si>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</si>
  <si>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</si>
  <si>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</si>
  <si>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</si>
  <si>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</si>
  <si>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</si>
  <si>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</si>
  <si>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</si>
  <si>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</si>
  <si>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</si>
  <si>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</si>
  <si>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</si>
  <si>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</si>
  <si>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</si>
  <si>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</si>
  <si>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</si>
  <si>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</si>
  <si>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</si>
  <si>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</si>
  <si>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</si>
  <si>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</si>
  <si>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</si>
  <si>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</si>
  <si>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</si>
  <si>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</si>
  <si>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</si>
  <si>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</si>
  <si>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</si>
  <si>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</si>
  <si>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</si>
  <si>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</si>
  <si>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</si>
  <si>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</si>
  <si>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</si>
  <si>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</si>
  <si>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</si>
  <si>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</si>
  <si>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</si>
  <si>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</si>
  <si>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</si>
  <si>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</si>
  <si>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</si>
  <si>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</si>
  <si>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</si>
  <si>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</si>
  <si>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</si>
  <si>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</si>
  <si>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</si>
  <si>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</si>
  <si>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</si>
  <si>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</si>
  <si>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</si>
  <si>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</si>
  <si>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</si>
  <si>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</si>
  <si>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</si>
  <si>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</si>
  <si>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</si>
  <si>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</si>
  <si>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</si>
  <si>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</si>
  <si>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</si>
  <si>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</si>
  <si>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</si>
  <si>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</si>
  <si>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</si>
  <si>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</si>
  <si>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</si>
  <si>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</si>
  <si>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</si>
  <si>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</si>
  <si>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</si>
  <si>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</si>
  <si>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</si>
  <si>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</si>
  <si>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</si>
  <si>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</si>
  <si>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</si>
  <si>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</si>
  <si>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</si>
  <si>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</si>
  <si>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</si>
  <si>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</si>
  <si>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</si>
  <si>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</si>
  <si>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</si>
  <si>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</si>
  <si>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</si>
  <si>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</si>
  <si>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</si>
  <si>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</si>
  <si>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</si>
  <si>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</si>
  <si>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</si>
  <si>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</si>
  <si>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</si>
  <si>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</si>
  <si>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</si>
  <si>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</si>
  <si>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</si>
  <si>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</si>
  <si>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</si>
  <si>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</si>
  <si>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</si>
  <si>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</si>
  <si>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</si>
  <si>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</si>
  <si>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</si>
  <si>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</si>
  <si>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</si>
  <si>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</si>
  <si>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</si>
  <si>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</si>
  <si>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</si>
  <si>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</si>
  <si>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</si>
  <si>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</si>
  <si>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</si>
  <si>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</si>
  <si>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</si>
  <si>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</si>
  <si>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</si>
  <si>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</si>
  <si>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</si>
  <si>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</si>
  <si>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</si>
  <si>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</si>
  <si>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</si>
  <si>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</si>
  <si>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</si>
  <si>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</si>
  <si>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</si>
  <si>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</si>
  <si>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</si>
  <si>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</si>
  <si>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</si>
  <si>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</si>
  <si>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</si>
  <si>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</si>
  <si>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</si>
  <si>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</si>
  <si>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</si>
  <si>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</si>
  <si>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</si>
  <si>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</si>
  <si>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</si>
  <si>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</si>
  <si>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</si>
  <si>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</si>
  <si>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</si>
  <si>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</si>
  <si>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</si>
  <si>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</si>
  <si>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</si>
  <si>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</si>
  <si>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</si>
  <si>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</si>
  <si>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</si>
  <si>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</si>
  <si>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</si>
  <si>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</si>
  <si>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</si>
  <si>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</si>
  <si>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</si>
  <si>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</si>
  <si>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</si>
  <si>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</si>
  <si>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</si>
  <si>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</si>
  <si>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</si>
  <si>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</si>
  <si>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</si>
  <si>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</si>
  <si>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</si>
  <si>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</si>
  <si>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</si>
  <si>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</si>
  <si>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</si>
  <si>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</si>
  <si>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</si>
  <si>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</si>
  <si>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</si>
  <si>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</si>
  <si>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</si>
  <si>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</si>
  <si>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</si>
  <si>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</si>
  <si>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</si>
  <si>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</si>
  <si>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</si>
  <si>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</si>
  <si>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</si>
  <si>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</si>
  <si>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</si>
  <si>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</si>
  <si>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</si>
  <si>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</si>
  <si>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</si>
  <si>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</si>
  <si>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</si>
  <si>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</si>
  <si>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</si>
  <si>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</si>
  <si>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</si>
  <si>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</si>
  <si>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</si>
  <si>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</si>
  <si>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</si>
  <si>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</si>
  <si>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</si>
  <si>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</si>
  <si>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</si>
  <si>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</si>
  <si>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</si>
  <si>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</si>
  <si>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</si>
  <si>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</si>
  <si>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</si>
  <si>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</si>
  <si>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</si>
  <si>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</si>
  <si>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</si>
  <si>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</si>
  <si>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</si>
  <si>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</si>
  <si>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</si>
  <si>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</si>
  <si>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</si>
  <si>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</si>
  <si>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</si>
  <si>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</si>
  <si>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</si>
  <si>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</si>
  <si>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</si>
  <si>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</si>
  <si>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</si>
  <si>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</si>
  <si>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</si>
  <si>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</si>
  <si>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</si>
  <si>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</si>
  <si>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</si>
  <si>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</si>
  <si>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</si>
  <si>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</si>
  <si>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</si>
  <si>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</si>
  <si>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</si>
  <si>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</si>
  <si>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</si>
  <si>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</si>
  <si>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</si>
  <si>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</si>
  <si>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</si>
  <si>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</si>
  <si>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</si>
  <si>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</si>
  <si>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</si>
  <si>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</si>
  <si>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</si>
  <si>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</si>
  <si>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</si>
  <si>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</si>
  <si>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</si>
  <si>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</si>
  <si>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</si>
  <si>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</si>
  <si>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</si>
  <si>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</si>
  <si>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</si>
  <si>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</si>
  <si>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</si>
  <si>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</si>
  <si>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</si>
  <si>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</si>
  <si>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</si>
  <si>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</si>
  <si>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</si>
  <si>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</si>
  <si>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</si>
  <si>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</si>
  <si>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</si>
  <si>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</si>
  <si>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</si>
  <si>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</si>
  <si>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</si>
  <si>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</si>
  <si>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</si>
  <si>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</si>
  <si>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</si>
  <si>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</si>
  <si>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</si>
  <si>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</si>
  <si>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</si>
  <si>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</si>
  <si>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</si>
  <si>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</si>
  <si>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</si>
  <si>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</si>
  <si>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</si>
  <si>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</si>
  <si>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</si>
  <si>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</si>
  <si>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</si>
  <si>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</si>
  <si>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</si>
  <si>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</si>
  <si>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</si>
  <si>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</si>
  <si>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</si>
  <si>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</si>
  <si>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</si>
  <si>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</si>
  <si>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</si>
  <si>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</si>
  <si>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</si>
  <si>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</si>
  <si>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</si>
  <si>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</si>
  <si>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</si>
  <si>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</si>
  <si>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</si>
  <si>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</si>
  <si>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</si>
  <si>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</si>
  <si>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</si>
  <si>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</si>
  <si>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</si>
  <si>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</si>
  <si>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</si>
  <si>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</si>
  <si>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</si>
  <si>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</si>
  <si>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</si>
  <si>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</si>
  <si>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</si>
  <si>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</si>
  <si>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</si>
  <si>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</si>
  <si>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</si>
  <si>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</si>
  <si>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</si>
  <si>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</si>
  <si>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</si>
  <si>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</si>
  <si>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</si>
  <si>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</si>
  <si>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</si>
  <si>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</si>
  <si>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</si>
  <si>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</si>
  <si>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</si>
  <si>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</si>
  <si>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</si>
  <si>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</si>
  <si>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</si>
  <si>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</si>
  <si>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</si>
  <si>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</si>
  <si>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</si>
  <si>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</si>
  <si>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</si>
  <si>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</si>
  <si>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</si>
  <si>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</si>
  <si>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</si>
  <si>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</si>
  <si>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</si>
  <si>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</si>
  <si>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</si>
  <si>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</si>
  <si>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</si>
  <si>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</si>
  <si>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</si>
  <si>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</si>
  <si>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</si>
  <si>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</si>
  <si>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</si>
  <si>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</si>
  <si>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</si>
  <si>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</si>
  <si>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</si>
  <si>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</si>
  <si>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</si>
  <si>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</si>
  <si>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</si>
  <si>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</si>
  <si>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</si>
  <si>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</si>
  <si>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</si>
  <si>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</si>
  <si>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</si>
  <si>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</si>
  <si>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</si>
  <si>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</si>
  <si>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</si>
  <si>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</si>
  <si>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</si>
  <si>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</si>
  <si>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</si>
  <si>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</si>
  <si>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</si>
  <si>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</si>
  <si>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</si>
  <si>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</si>
  <si>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</si>
  <si>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</si>
  <si>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</si>
  <si>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</si>
  <si>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</si>
  <si>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</si>
  <si>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</si>
  <si>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</si>
  <si>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</si>
  <si>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</si>
  <si>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</si>
  <si>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</si>
  <si>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</si>
  <si>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</si>
  <si>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</si>
  <si>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</si>
  <si>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</si>
  <si>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</si>
  <si>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</si>
  <si>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</si>
  <si>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</si>
  <si>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</si>
  <si>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</si>
  <si>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</si>
  <si>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</si>
  <si>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</si>
  <si>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</si>
  <si>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</si>
  <si>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</si>
  <si>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</si>
  <si>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</si>
  <si>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</si>
  <si>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</si>
  <si>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</si>
  <si>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</si>
  <si>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</si>
  <si>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</si>
  <si>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</si>
  <si>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</si>
  <si>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</si>
  <si>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</si>
  <si>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</si>
  <si>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</si>
  <si>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</si>
  <si>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</si>
  <si>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</si>
  <si>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</si>
  <si>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</si>
  <si>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</si>
  <si>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</si>
  <si>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</si>
  <si>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</si>
  <si>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</si>
  <si>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</si>
  <si>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</si>
  <si>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</si>
  <si>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</si>
  <si>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</si>
  <si>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</si>
  <si>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</si>
  <si>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</si>
  <si>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</si>
  <si>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</si>
  <si>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</si>
  <si>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</si>
  <si>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</si>
  <si>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</si>
  <si>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</si>
  <si>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</si>
  <si>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</si>
  <si>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</si>
  <si>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</si>
  <si>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</si>
  <si>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</si>
  <si>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</si>
  <si>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</si>
  <si>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</si>
  <si>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</si>
  <si>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</si>
  <si>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</si>
  <si>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</si>
  <si>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</si>
  <si>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</si>
  <si>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</si>
  <si>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</si>
  <si>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</si>
  <si>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</si>
  <si>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</si>
  <si>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</si>
  <si>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</si>
  <si>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</si>
  <si>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</si>
  <si>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</si>
  <si>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</si>
  <si>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</si>
  <si>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</si>
  <si>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</si>
  <si>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</si>
  <si>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</si>
  <si>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</si>
  <si>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</si>
  <si>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</si>
  <si>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</si>
  <si>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</si>
  <si>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</si>
  <si>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</si>
  <si>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</si>
  <si>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</si>
  <si>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</si>
  <si>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</si>
  <si>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</si>
  <si>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</si>
  <si>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</si>
  <si>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</si>
  <si>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</si>
  <si>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</si>
  <si>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</si>
  <si>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</si>
  <si>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</si>
  <si>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</si>
  <si>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</si>
  <si>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</si>
  <si>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</si>
  <si>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</si>
  <si>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</si>
  <si>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</si>
  <si>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</si>
  <si>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</si>
  <si>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</si>
  <si>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</si>
  <si>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</si>
  <si>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</si>
  <si>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</si>
  <si>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</si>
  <si>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</si>
  <si>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</si>
  <si>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</si>
  <si>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</si>
  <si>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</si>
  <si>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</si>
  <si>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</si>
  <si>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</si>
  <si>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</si>
  <si>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</si>
  <si>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</si>
  <si>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</si>
  <si>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</si>
  <si>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</si>
  <si>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</si>
  <si>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</si>
  <si>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</si>
  <si>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</si>
  <si>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</si>
  <si>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</si>
  <si>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</si>
  <si>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</si>
  <si>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</si>
  <si>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</si>
  <si>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</si>
  <si>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</si>
  <si>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</si>
  <si>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</si>
  <si>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</si>
  <si>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</si>
  <si>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</si>
  <si>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</si>
  <si>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</si>
  <si>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</si>
  <si>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</si>
  <si>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</si>
  <si>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</si>
  <si>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</si>
  <si>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</si>
  <si>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</si>
  <si>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</si>
  <si>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</si>
  <si>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</si>
  <si>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</si>
  <si>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</si>
  <si>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</si>
  <si>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</si>
  <si>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</si>
  <si>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</si>
  <si>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</si>
  <si>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</si>
  <si>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</si>
  <si>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</si>
  <si>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</si>
  <si>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</si>
  <si>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</si>
  <si>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</si>
  <si>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</si>
  <si>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</si>
  <si>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</si>
  <si>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</si>
  <si>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</si>
  <si>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</si>
  <si>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</si>
  <si>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</si>
  <si>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</si>
  <si>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</si>
  <si>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</si>
  <si>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</si>
  <si>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</si>
  <si>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</si>
  <si>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</si>
  <si>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</si>
  <si>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</si>
  <si>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</si>
  <si>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</si>
  <si>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</si>
  <si>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</si>
  <si>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</si>
  <si>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</si>
  <si>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</si>
  <si>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</si>
  <si>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</si>
  <si>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</si>
  <si>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</si>
  <si>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</si>
  <si>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</si>
  <si>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</si>
  <si>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</si>
  <si>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</si>
  <si>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</si>
  <si>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</si>
  <si>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</si>
  <si>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</si>
  <si>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</si>
  <si>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</si>
  <si>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</si>
  <si>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</si>
  <si>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</si>
  <si>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</si>
  <si>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</si>
  <si>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</si>
  <si>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</si>
  <si>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</si>
  <si>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</si>
  <si>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</si>
  <si>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</si>
  <si>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</si>
  <si>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</si>
  <si>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</si>
  <si>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</si>
  <si>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</si>
  <si>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</si>
  <si>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</si>
  <si>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</si>
  <si>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</si>
  <si>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</si>
  <si>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</si>
  <si>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</si>
  <si>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</si>
  <si>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</si>
  <si>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</si>
  <si>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</si>
  <si>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</si>
  <si>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</si>
  <si>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</si>
  <si>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</si>
  <si>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</si>
  <si>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</si>
  <si>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</si>
  <si>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</si>
  <si>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</si>
  <si>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</si>
  <si>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</si>
  <si>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</si>
  <si>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</si>
  <si>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</si>
  <si>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</si>
  <si>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</si>
  <si>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</si>
  <si>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</si>
  <si>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</si>
  <si>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</si>
  <si>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</si>
  <si>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</si>
  <si>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</si>
  <si>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</si>
  <si>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</si>
  <si>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</si>
  <si>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</si>
  <si>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</si>
  <si>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</si>
  <si>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</si>
  <si>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</si>
  <si>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</si>
  <si>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</si>
  <si>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</si>
  <si>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</si>
  <si>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</si>
  <si>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</si>
  <si>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</si>
  <si>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</si>
  <si>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</si>
  <si>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</si>
  <si>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</si>
  <si>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</si>
  <si>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</si>
  <si>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</si>
  <si>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</si>
  <si>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</si>
  <si>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</si>
  <si>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</si>
  <si>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</si>
  <si>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</si>
  <si>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</si>
  <si>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</si>
  <si>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</si>
  <si>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</si>
  <si>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</si>
  <si>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</si>
  <si>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</si>
  <si>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</si>
  <si>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</si>
  <si>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</si>
  <si>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</si>
  <si>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</si>
  <si>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</si>
  <si>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</si>
  <si>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</si>
  <si>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</si>
  <si>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</si>
  <si>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</si>
  <si>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</si>
  <si>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</si>
  <si>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</si>
  <si>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</si>
  <si>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</si>
  <si>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</si>
  <si>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</si>
  <si>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</si>
  <si>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</si>
  <si>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</si>
  <si>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</si>
  <si>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</si>
  <si>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</si>
  <si>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</si>
  <si>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</si>
  <si>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</si>
  <si>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</si>
  <si>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</si>
  <si>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</si>
  <si>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</si>
  <si>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</si>
  <si>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</si>
  <si>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</si>
  <si>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</si>
  <si>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</si>
  <si>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</si>
  <si>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</si>
  <si>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</si>
  <si>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</si>
  <si>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</si>
  <si>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</si>
  <si>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</si>
  <si>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</si>
  <si>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</si>
  <si>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</si>
  <si>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</si>
  <si>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</si>
  <si>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</si>
  <si>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</si>
  <si>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</si>
  <si>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</si>
  <si>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</si>
  <si>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</si>
  <si>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</si>
  <si>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</si>
  <si>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</si>
  <si>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</si>
  <si>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</si>
  <si>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</si>
  <si>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</si>
  <si>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</si>
  <si>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</si>
  <si>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</si>
  <si>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</si>
  <si>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</si>
  <si>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</si>
  <si>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</si>
  <si>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</si>
  <si>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</si>
  <si>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</si>
  <si>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</si>
  <si>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</si>
  <si>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</si>
  <si>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</si>
  <si>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</si>
  <si>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</si>
  <si>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</si>
  <si>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</si>
  <si>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</si>
  <si>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</si>
  <si>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</si>
  <si>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</si>
  <si>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</si>
  <si>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</si>
  <si>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</si>
  <si>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</si>
  <si>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</si>
  <si>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</si>
  <si>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</si>
  <si>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</si>
  <si>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</si>
  <si>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</si>
  <si>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</si>
  <si>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</si>
  <si>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</si>
  <si>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</si>
  <si>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</si>
  <si>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</si>
  <si>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</si>
  <si>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</si>
  <si>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</si>
  <si>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</si>
  <si>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</si>
  <si>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</si>
  <si>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</si>
  <si>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</si>
  <si>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</si>
  <si>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</si>
  <si>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</si>
  <si>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</si>
  <si>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</si>
  <si>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</si>
  <si>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</si>
  <si>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</si>
  <si>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</si>
  <si>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</si>
  <si>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</si>
  <si>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</si>
  <si>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</si>
  <si>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</si>
  <si>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</si>
  <si>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</si>
  <si>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</si>
  <si>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</si>
  <si>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</si>
  <si>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</si>
  <si>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</si>
  <si>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</si>
  <si>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</si>
  <si>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</si>
  <si>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</si>
  <si>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</si>
  <si>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</si>
  <si>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</si>
  <si>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</si>
  <si>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</si>
  <si>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</si>
  <si>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</si>
  <si>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</si>
  <si>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</si>
  <si>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</si>
  <si>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</si>
  <si>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</si>
  <si>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</si>
  <si>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</si>
  <si>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</si>
  <si>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</si>
  <si>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</si>
  <si>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</si>
  <si>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</si>
  <si>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</si>
  <si>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</si>
  <si>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</si>
  <si>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</si>
  <si>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</si>
  <si>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</si>
  <si>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</si>
  <si>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</si>
  <si>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</si>
  <si>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</si>
  <si>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</si>
  <si>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</si>
  <si>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</si>
  <si>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</si>
  <si>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</si>
  <si>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</si>
  <si>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</si>
  <si>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</si>
  <si>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</si>
  <si>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</si>
  <si>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</si>
  <si>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</si>
  <si>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</si>
  <si>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</si>
  <si>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</si>
  <si>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</si>
  <si>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</si>
  <si>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</si>
  <si>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</si>
  <si>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</si>
  <si>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</si>
  <si>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</si>
  <si>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</si>
  <si>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</si>
  <si>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</si>
  <si>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</si>
  <si>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</si>
  <si>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</si>
  <si>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</si>
  <si>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</si>
  <si>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</si>
  <si>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</si>
  <si>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</si>
  <si>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</si>
  <si>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</si>
  <si>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</si>
  <si>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</si>
  <si>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</si>
  <si>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</si>
  <si>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</si>
  <si>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</si>
  <si>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</si>
  <si>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</si>
  <si>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</si>
  <si>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</si>
  <si>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</si>
  <si>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</si>
  <si>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</si>
  <si>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</si>
  <si>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</si>
  <si>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</si>
  <si>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</si>
  <si>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</si>
  <si>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</si>
  <si>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</si>
  <si>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</si>
  <si>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</si>
  <si>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</si>
  <si>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</si>
  <si>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</si>
  <si>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</si>
  <si>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</si>
  <si>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</si>
  <si>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</si>
  <si>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</si>
  <si>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</si>
  <si>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</si>
  <si>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</si>
  <si>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</si>
  <si>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</si>
  <si>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</si>
  <si>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</si>
  <si>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</si>
  <si>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</si>
  <si>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</si>
  <si>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</si>
  <si>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</si>
  <si>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</si>
  <si>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</si>
  <si>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</si>
  <si>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</si>
  <si>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</si>
  <si>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</si>
  <si>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</si>
  <si>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</si>
  <si>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</si>
  <si>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</si>
  <si>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</si>
  <si>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</si>
  <si>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</si>
  <si>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</si>
  <si>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</si>
  <si>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</si>
  <si>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</si>
  <si>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</si>
  <si>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</si>
  <si>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</si>
  <si>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</si>
  <si>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</si>
  <si>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</si>
  <si>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</si>
  <si>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</si>
  <si>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</si>
  <si>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</si>
  <si>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</si>
  <si>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</si>
  <si>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</si>
  <si>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</si>
  <si>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</si>
  <si>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</si>
  <si>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</si>
  <si>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</si>
  <si>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</si>
  <si>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</si>
  <si>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</si>
  <si>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</si>
  <si>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</si>
  <si>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</si>
  <si>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</si>
  <si>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</si>
  <si>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</si>
  <si>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</si>
  <si>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</si>
  <si>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</si>
  <si>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</si>
  <si>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</si>
  <si>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</si>
  <si>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</si>
  <si>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</si>
  <si>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</si>
  <si>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</si>
  <si>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</si>
  <si>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</si>
  <si>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</si>
  <si>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</si>
  <si>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</si>
  <si>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</si>
  <si>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</si>
  <si>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</si>
  <si>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</si>
  <si>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</si>
  <si>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</si>
  <si>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</si>
  <si>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</si>
  <si>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</si>
  <si>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</si>
  <si>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</si>
  <si>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</si>
  <si>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</si>
  <si>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</si>
  <si>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</si>
  <si>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</si>
  <si>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</si>
  <si>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</si>
  <si>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</si>
  <si>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</si>
  <si>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</si>
  <si>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</si>
  <si>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</si>
  <si>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</si>
  <si>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</si>
  <si>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</si>
  <si>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</si>
  <si>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</si>
  <si>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</si>
  <si>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</si>
  <si>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</si>
  <si>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</si>
  <si>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</si>
  <si>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</si>
  <si>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</si>
  <si>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</si>
  <si>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</si>
  <si>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</si>
  <si>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</si>
  <si>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</si>
  <si>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</si>
  <si>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</si>
  <si>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</si>
  <si>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</si>
  <si>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</si>
  <si>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</si>
  <si>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</si>
  <si>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</si>
  <si>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</si>
  <si>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</si>
  <si>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</si>
  <si>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</si>
  <si>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</si>
  <si>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</si>
  <si>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</si>
  <si>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</si>
  <si>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</si>
  <si>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</si>
  <si>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</si>
  <si>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</si>
  <si>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</si>
  <si>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</si>
  <si>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</si>
  <si>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</si>
  <si>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</si>
  <si>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</si>
  <si>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</si>
  <si>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</si>
  <si>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</si>
  <si>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</si>
  <si>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</si>
  <si>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</si>
  <si>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</si>
  <si>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</si>
  <si>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</si>
  <si>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</si>
  <si>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</si>
  <si>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</si>
  <si>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</si>
  <si>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</si>
  <si>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</si>
  <si>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</si>
  <si>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</si>
  <si>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</si>
  <si>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</si>
  <si>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</si>
  <si>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</si>
  <si>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</si>
  <si>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</si>
  <si>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</si>
  <si>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</si>
  <si>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</si>
  <si>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</si>
  <si>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</si>
  <si>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</si>
  <si>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</si>
  <si>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</si>
  <si>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</si>
  <si>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</si>
  <si>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</si>
  <si>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</si>
  <si>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</si>
  <si>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</si>
  <si>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</si>
  <si>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</si>
  <si>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</si>
  <si>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</si>
  <si>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</si>
  <si>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</si>
  <si>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</si>
  <si>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</si>
  <si>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</si>
  <si>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</si>
  <si>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</si>
  <si>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</si>
  <si>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</si>
  <si>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</si>
  <si>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</si>
  <si>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</si>
  <si>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</si>
  <si>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</si>
  <si>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</si>
  <si>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</si>
  <si>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</si>
  <si>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</si>
  <si>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</si>
  <si>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</si>
  <si>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</si>
  <si>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</si>
  <si>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</si>
  <si>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</si>
  <si>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</si>
  <si>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</si>
  <si>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</si>
  <si>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</si>
  <si>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</si>
  <si>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</si>
  <si>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</si>
  <si>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</si>
  <si>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</si>
  <si>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</si>
  <si>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</si>
  <si>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</si>
  <si>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</si>
  <si>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</si>
  <si>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</si>
  <si>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</si>
  <si>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</si>
  <si>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</si>
  <si>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</si>
  <si>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</si>
  <si>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</si>
  <si>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</si>
  <si>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</si>
  <si>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</si>
  <si>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</si>
  <si>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</si>
  <si>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</si>
  <si>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</si>
  <si>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</si>
  <si>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</si>
  <si>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</si>
  <si>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</si>
  <si>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</si>
  <si>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</si>
  <si>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</si>
  <si>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</si>
  <si>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</si>
  <si>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</si>
  <si>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</si>
  <si>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</si>
  <si>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</si>
  <si>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</si>
  <si>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</si>
  <si>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</si>
  <si>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</si>
  <si>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</si>
  <si>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</si>
  <si>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</si>
  <si>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</si>
  <si>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</si>
  <si>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</si>
  <si>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</si>
  <si>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</si>
  <si>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</si>
  <si>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</si>
  <si>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</si>
  <si>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</si>
  <si>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</si>
  <si>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</si>
  <si>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</si>
  <si>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</si>
  <si>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</si>
  <si>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</si>
  <si>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</si>
  <si>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</si>
  <si>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</si>
  <si>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</si>
  <si>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</si>
  <si>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</si>
  <si>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</si>
  <si>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</si>
  <si>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</si>
  <si>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</si>
  <si>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</si>
  <si>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</si>
  <si>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</si>
  <si>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</si>
  <si>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</si>
  <si>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</si>
  <si>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</si>
  <si>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</si>
  <si>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</si>
  <si>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</si>
  <si>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</si>
  <si>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</si>
  <si>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</si>
  <si>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</si>
  <si>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</si>
  <si>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</si>
  <si>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</si>
  <si>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</si>
  <si>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</si>
  <si>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</si>
  <si>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</si>
  <si>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</si>
  <si>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</si>
  <si>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</si>
  <si>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</si>
  <si>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</si>
  <si>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</si>
  <si>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</si>
  <si>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</si>
  <si>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</si>
  <si>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</si>
  <si>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</si>
  <si>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</si>
  <si>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</si>
  <si>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</si>
  <si>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</si>
  <si>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</si>
  <si>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</si>
  <si>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</si>
  <si>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</si>
  <si>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</si>
  <si>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</si>
  <si>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</si>
  <si>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</si>
  <si>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</si>
  <si>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</si>
  <si>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</si>
  <si>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</si>
  <si>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</si>
  <si>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</si>
  <si>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</si>
  <si>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</si>
  <si>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</si>
  <si>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</si>
  <si>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</si>
  <si>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</si>
  <si>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</si>
  <si>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</si>
  <si>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</si>
  <si>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</si>
  <si>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</si>
  <si>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</si>
  <si>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</si>
  <si>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</si>
  <si>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</si>
  <si>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</si>
  <si>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</si>
  <si>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</si>
  <si>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</si>
  <si>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</si>
  <si>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</si>
  <si>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</si>
  <si>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</si>
  <si>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</si>
  <si>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</si>
  <si>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</si>
  <si>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</si>
  <si>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</si>
  <si>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</si>
  <si>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</si>
  <si>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</si>
  <si>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</si>
  <si>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</si>
  <si>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</si>
  <si>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</si>
  <si>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</si>
  <si>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</si>
  <si>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</si>
  <si>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</si>
  <si>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</si>
  <si>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</si>
  <si>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</si>
  <si>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</si>
  <si>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</si>
  <si>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</si>
  <si>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</si>
  <si>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</si>
  <si>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</si>
  <si>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</si>
  <si>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</si>
  <si>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</si>
  <si>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</si>
  <si>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</si>
  <si>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</si>
  <si>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</si>
  <si>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</si>
  <si>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</si>
  <si>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</si>
  <si>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</si>
  <si>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</si>
  <si>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</si>
  <si>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</si>
  <si>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</si>
  <si>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</si>
  <si>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</si>
  <si>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</si>
  <si>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</si>
  <si>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</si>
  <si>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</si>
  <si>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</si>
  <si>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</si>
  <si>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</si>
  <si>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</si>
  <si>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</si>
  <si>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</si>
  <si>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</si>
  <si>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</si>
  <si>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</si>
  <si>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</si>
  <si>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</si>
  <si>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</si>
  <si>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</si>
  <si>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</si>
  <si>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</si>
  <si>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</si>
  <si>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</si>
  <si>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</si>
  <si>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</si>
  <si>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</si>
  <si>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</si>
  <si>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</si>
  <si>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</si>
  <si>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</si>
  <si>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</si>
  <si>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</si>
  <si>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</si>
  <si>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</si>
  <si>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</si>
  <si>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</si>
  <si>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</si>
  <si>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</si>
  <si>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</si>
  <si>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</si>
  <si>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</si>
  <si>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</si>
  <si>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</si>
  <si>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</si>
  <si>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</si>
  <si>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</si>
  <si>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</si>
  <si>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</si>
  <si>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</si>
  <si>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</si>
  <si>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</si>
  <si>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</si>
  <si>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</si>
  <si>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</si>
  <si>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</si>
  <si>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</si>
  <si>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</si>
  <si>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</si>
  <si>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</si>
  <si>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</si>
  <si>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</si>
  <si>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</si>
  <si>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</si>
  <si>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</si>
  <si>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</si>
  <si>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</si>
  <si>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</si>
  <si>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</si>
  <si>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</si>
  <si>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</si>
  <si>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</si>
  <si>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</si>
  <si>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</si>
  <si>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</si>
  <si>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</si>
  <si>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</si>
  <si>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</si>
  <si>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</si>
  <si>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</si>
  <si>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</si>
  <si>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</si>
  <si>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</si>
  <si>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</si>
  <si>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</si>
  <si>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</si>
  <si>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</si>
  <si>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</si>
  <si>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</si>
  <si>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</si>
  <si>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</si>
  <si>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</si>
  <si>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</si>
  <si>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</si>
  <si>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</si>
  <si>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</si>
  <si>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</si>
  <si>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</si>
  <si>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</si>
  <si>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</si>
  <si>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</si>
  <si>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</si>
  <si>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</si>
  <si>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</si>
  <si>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</si>
  <si>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</si>
  <si>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</si>
  <si>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</si>
  <si>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</si>
  <si>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</si>
  <si>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</si>
  <si>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</si>
  <si>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</si>
  <si>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</si>
  <si>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</si>
  <si>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</si>
  <si>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</si>
  <si>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</si>
  <si>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</si>
  <si>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</si>
  <si>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</si>
  <si>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</si>
  <si>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</si>
  <si>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</si>
  <si>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</si>
  <si>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</si>
  <si>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</si>
  <si>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</si>
  <si>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</si>
  <si>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</si>
  <si>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</si>
  <si>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</si>
  <si>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</si>
  <si>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</si>
  <si>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</si>
  <si>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</si>
  <si>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</si>
  <si>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</si>
  <si>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</si>
  <si>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</si>
  <si>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</si>
  <si>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</si>
  <si>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</si>
  <si>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</si>
  <si>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</si>
  <si>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</si>
  <si>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</si>
  <si>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</si>
  <si>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</si>
  <si>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</si>
  <si>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</si>
  <si>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</si>
  <si>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</si>
  <si>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</si>
  <si>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</si>
  <si>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</si>
  <si>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</si>
  <si>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</si>
  <si>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</si>
  <si>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</si>
  <si>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</si>
  <si>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</si>
  <si>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</si>
  <si>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</si>
  <si>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</si>
  <si>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</si>
  <si>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</si>
  <si>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</si>
  <si>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</si>
  <si>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</si>
  <si>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</si>
  <si>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</si>
  <si>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</si>
  <si>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</si>
  <si>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</si>
  <si>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</si>
  <si>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</si>
  <si>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</si>
  <si>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</si>
  <si>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</si>
  <si>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</si>
  <si>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</si>
  <si>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</si>
  <si>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</si>
  <si>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</si>
  <si>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</si>
  <si>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</si>
  <si>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</si>
  <si>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</si>
  <si>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</si>
  <si>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</si>
  <si>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</si>
  <si>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</si>
  <si>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</si>
  <si>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</si>
  <si>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</si>
  <si>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</si>
  <si>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</si>
  <si>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</si>
  <si>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</si>
  <si>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</si>
  <si>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</si>
  <si>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</si>
  <si>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</si>
  <si>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</si>
  <si>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</si>
  <si>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</si>
  <si>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</si>
  <si>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</si>
  <si>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</si>
  <si>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</si>
  <si>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</si>
  <si>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</si>
  <si>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</si>
  <si>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</si>
  <si>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</si>
  <si>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</si>
  <si>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</si>
  <si>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</si>
  <si>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</si>
  <si>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</si>
  <si>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</si>
  <si>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</si>
  <si>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</si>
  <si>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</si>
  <si>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</si>
  <si>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</si>
  <si>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</si>
  <si>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</si>
  <si>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</si>
  <si>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</si>
  <si>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</si>
  <si>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</si>
  <si>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</si>
  <si>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</si>
  <si>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</si>
  <si>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</si>
  <si>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</si>
  <si>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</si>
  <si>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</si>
  <si>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</si>
  <si>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</si>
  <si>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</si>
  <si>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</si>
  <si>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</si>
  <si>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</si>
  <si>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</si>
  <si>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</si>
  <si>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</si>
  <si>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</si>
  <si>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</si>
  <si>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</si>
  <si>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</si>
  <si>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</si>
  <si>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</si>
  <si>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</si>
  <si>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</si>
  <si>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</si>
  <si>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</si>
  <si>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</si>
  <si>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</si>
  <si>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</si>
  <si>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</si>
  <si>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</si>
  <si>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</si>
  <si>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</si>
  <si>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</si>
  <si>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</si>
  <si>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</si>
  <si>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</si>
  <si>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</si>
  <si>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</si>
  <si>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</si>
  <si>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</si>
  <si>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</si>
  <si>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</si>
  <si>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</si>
  <si>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</si>
  <si>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</si>
  <si>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</si>
  <si>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</si>
  <si>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</si>
  <si>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</si>
  <si>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</si>
  <si>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</si>
  <si>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</si>
  <si>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</si>
  <si>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</si>
  <si>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</si>
  <si>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</si>
  <si>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</si>
  <si>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</si>
  <si>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</si>
  <si>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</si>
  <si>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</si>
  <si>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</si>
  <si>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</si>
  <si>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</si>
  <si>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</si>
  <si>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</si>
  <si>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</si>
  <si>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</si>
  <si>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</si>
  <si>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</si>
  <si>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</si>
  <si>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</si>
  <si>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</si>
  <si>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</si>
  <si>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</si>
  <si>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</si>
  <si>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</si>
  <si>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</si>
  <si>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</si>
  <si>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</si>
  <si>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</si>
  <si>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</si>
  <si>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</si>
  <si>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</si>
  <si>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</si>
  <si>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</si>
  <si>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</si>
  <si>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</si>
  <si>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</si>
  <si>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</si>
  <si>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</si>
  <si>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</si>
  <si>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</si>
  <si>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</si>
  <si>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</si>
  <si>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</si>
  <si>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</si>
  <si>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</si>
  <si>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</si>
  <si>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</si>
  <si>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</si>
  <si>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</si>
  <si>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</si>
  <si>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</si>
  <si>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</si>
  <si>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</si>
  <si>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</si>
  <si>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</si>
  <si>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</si>
  <si>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</si>
  <si>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</si>
  <si>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</si>
  <si>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</si>
  <si>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</si>
  <si>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</si>
  <si>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</si>
  <si>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</si>
  <si>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</si>
  <si>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</si>
  <si>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</si>
  <si>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</si>
  <si>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</si>
  <si>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</si>
  <si>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</si>
  <si>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</si>
  <si>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</si>
  <si>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</si>
  <si>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</si>
  <si>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</si>
  <si>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</si>
  <si>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</si>
  <si>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</si>
  <si>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</si>
  <si>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</si>
  <si>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</si>
  <si>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</si>
  <si>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</si>
  <si>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</si>
  <si>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</si>
  <si>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</si>
  <si>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</si>
  <si>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</si>
  <si>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</si>
  <si>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</si>
  <si>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</si>
  <si>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</si>
  <si>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</si>
  <si>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</si>
  <si>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</si>
  <si>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</si>
  <si>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</si>
  <si>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</si>
  <si>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</si>
  <si>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</si>
  <si>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</si>
  <si>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</si>
  <si>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</si>
  <si>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</si>
  <si>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</si>
  <si>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</si>
  <si>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</si>
  <si>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</si>
  <si>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</si>
  <si>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</si>
  <si>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</si>
  <si>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</si>
  <si>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</si>
  <si>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</si>
  <si>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</si>
  <si>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</si>
  <si>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</si>
  <si>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</si>
  <si>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</si>
  <si>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</si>
  <si>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</si>
  <si>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</si>
  <si>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</si>
  <si>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</si>
  <si>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</si>
  <si>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</si>
  <si>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</si>
  <si>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</si>
  <si>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</si>
  <si>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</si>
  <si>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</si>
  <si>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</si>
  <si>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</si>
  <si>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</si>
  <si>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</si>
  <si>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</si>
  <si>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</si>
  <si>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</si>
  <si>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</si>
  <si>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</si>
  <si>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</si>
  <si>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</si>
  <si>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</si>
  <si>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</si>
  <si>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</si>
  <si>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</si>
  <si>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</si>
  <si>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</si>
  <si>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</si>
  <si>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</si>
  <si>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</si>
  <si>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</si>
  <si>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</si>
  <si>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</si>
  <si>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</si>
  <si>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</si>
  <si>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</si>
  <si>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</si>
  <si>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</si>
  <si>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</si>
  <si>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</si>
  <si>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</si>
  <si>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</si>
  <si>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</si>
  <si>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</si>
  <si>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</si>
  <si>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</si>
  <si>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</si>
  <si>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</si>
  <si>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</si>
  <si>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</si>
  <si>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</si>
  <si>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</si>
  <si>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</si>
  <si>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</si>
  <si>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</si>
  <si>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</si>
  <si>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</si>
  <si>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</si>
  <si>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</si>
  <si>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</si>
  <si>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</si>
  <si>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</si>
  <si>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</si>
  <si>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</si>
  <si>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</si>
  <si>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</si>
  <si>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</si>
  <si>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</si>
  <si>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</si>
  <si>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</si>
  <si>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</si>
  <si>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</si>
  <si>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</si>
  <si>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</si>
  <si>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</si>
  <si>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</si>
  <si>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</si>
  <si>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</si>
  <si>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</si>
  <si>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</si>
  <si>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</si>
  <si>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</si>
  <si>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</si>
  <si>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</si>
  <si>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</si>
  <si>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</si>
  <si>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</si>
  <si>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</si>
  <si>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</si>
  <si>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</si>
  <si>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</si>
  <si>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</si>
  <si>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</si>
  <si>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</si>
  <si>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</si>
  <si>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</si>
  <si>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</si>
  <si>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</si>
  <si>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</si>
  <si>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</si>
  <si>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</si>
  <si>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</si>
  <si>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</si>
  <si>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</si>
  <si>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</si>
  <si>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</si>
  <si>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</si>
  <si>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</si>
  <si>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</si>
  <si>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</si>
  <si>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</si>
  <si>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</si>
  <si>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</si>
  <si>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</si>
  <si>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</si>
  <si>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</si>
  <si>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</si>
  <si>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</si>
  <si>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</si>
  <si>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</si>
  <si>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</si>
  <si>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</si>
  <si>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</si>
  <si>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</si>
  <si>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</si>
  <si>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</si>
  <si>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</si>
  <si>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</si>
  <si>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</si>
  <si>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</si>
  <si>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</si>
  <si>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</si>
  <si>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</si>
  <si>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</si>
  <si>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</si>
  <si>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</si>
  <si>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</si>
  <si>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</si>
  <si>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</si>
  <si>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</si>
  <si>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</si>
  <si>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</si>
  <si>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</si>
  <si>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</si>
  <si>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</si>
  <si>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</si>
  <si>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</si>
  <si>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</si>
  <si>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</si>
  <si>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</si>
  <si>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</si>
  <si>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</si>
  <si>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</si>
  <si>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</si>
  <si>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</si>
  <si>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</si>
  <si>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</si>
  <si>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</si>
  <si>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</si>
  <si>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</si>
  <si>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</si>
  <si>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</si>
  <si>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</si>
  <si>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</si>
  <si>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</si>
  <si>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</si>
  <si>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</si>
  <si>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</si>
  <si>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</si>
  <si>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</si>
  <si>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</si>
  <si>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</si>
  <si>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</si>
  <si>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</si>
  <si>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</si>
  <si>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</si>
  <si>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</si>
  <si>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</si>
  <si>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</si>
  <si>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</si>
  <si>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</si>
  <si>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</si>
  <si>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</si>
  <si>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</si>
  <si>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</si>
  <si>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</si>
  <si>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</si>
  <si>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</si>
  <si>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</si>
  <si>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</si>
  <si>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</si>
  <si>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</si>
  <si>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</si>
  <si>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</si>
  <si>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</si>
  <si>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</si>
  <si>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</si>
  <si>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</si>
  <si>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</si>
  <si>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</si>
  <si>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</si>
  <si>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</si>
  <si>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</si>
  <si>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</si>
  <si>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</si>
  <si>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</si>
  <si>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</si>
  <si>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</si>
  <si>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</si>
  <si>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</si>
  <si>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</si>
  <si>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</si>
  <si>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</si>
  <si>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</si>
  <si>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</si>
  <si>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</si>
  <si>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</si>
  <si>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</si>
  <si>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</si>
  <si>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</si>
  <si>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</si>
  <si>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</si>
  <si>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</si>
  <si>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</si>
  <si>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</si>
  <si>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</si>
  <si>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</si>
  <si>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</si>
  <si>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</si>
  <si>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</si>
  <si>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</si>
  <si>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</si>
  <si>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</si>
  <si>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</si>
  <si>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</si>
  <si>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</si>
  <si>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</si>
  <si>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</si>
  <si>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</si>
  <si>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</si>
  <si>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</si>
  <si>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</si>
  <si>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</si>
  <si>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</si>
  <si>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</si>
  <si>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</si>
  <si>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</si>
  <si>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</si>
  <si>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</si>
  <si>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</si>
  <si>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</si>
  <si>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</si>
  <si>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</si>
  <si>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</si>
  <si>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</si>
  <si>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</si>
  <si>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</si>
  <si>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</si>
  <si>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</si>
  <si>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</si>
  <si>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</si>
  <si>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</si>
  <si>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</si>
  <si>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</si>
  <si>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</si>
  <si>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</si>
  <si>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</si>
  <si>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</si>
  <si>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</si>
  <si>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</si>
  <si>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</si>
  <si>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</si>
  <si>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</si>
  <si>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</si>
  <si>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</si>
  <si>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</si>
  <si>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</si>
  <si>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</si>
  <si>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</si>
  <si>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</si>
  <si>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</si>
  <si>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</si>
  <si>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</si>
  <si>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</si>
  <si>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</si>
  <si>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</si>
  <si>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</si>
  <si>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</si>
  <si>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</si>
  <si>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</si>
  <si>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</si>
  <si>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</si>
  <si>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</si>
  <si>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</si>
  <si>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</si>
  <si>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</si>
  <si>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</si>
  <si>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</si>
  <si>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</si>
  <si>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</si>
  <si>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</si>
  <si>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</si>
  <si>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</si>
  <si>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</si>
  <si>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</si>
  <si>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</si>
  <si>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</si>
  <si>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</si>
  <si>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</si>
  <si>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</si>
  <si>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</si>
  <si>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</si>
  <si>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</si>
  <si>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</si>
  <si>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</si>
  <si>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</si>
  <si>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</si>
  <si>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</si>
  <si>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</si>
  <si>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</si>
  <si>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</si>
  <si>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</si>
  <si>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</si>
  <si>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</si>
  <si>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</si>
  <si>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</si>
  <si>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</si>
  <si>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</si>
  <si>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</si>
  <si>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</si>
  <si>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</si>
  <si>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</si>
  <si>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</si>
  <si>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</si>
  <si>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</si>
  <si>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</si>
  <si>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</si>
  <si>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</si>
  <si>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</si>
  <si>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</si>
  <si>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</si>
  <si>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</si>
  <si>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</si>
  <si>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</si>
  <si>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</si>
  <si>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</si>
  <si>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</si>
  <si>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</si>
  <si>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</si>
  <si>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</si>
  <si>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</si>
  <si>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</si>
  <si>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</si>
  <si>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</si>
  <si>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</si>
  <si>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</si>
  <si>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</si>
  <si>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</si>
  <si>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</si>
  <si>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</si>
  <si>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</si>
  <si>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</si>
  <si>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</si>
  <si>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</si>
  <si>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</si>
  <si>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</si>
  <si>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</si>
  <si>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</si>
  <si>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</si>
  <si>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</si>
  <si>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</si>
  <si>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</si>
  <si>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</si>
  <si>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</si>
  <si>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</si>
  <si>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</si>
  <si>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</si>
  <si>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</si>
  <si>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</si>
  <si>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</si>
  <si>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</si>
  <si>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</si>
  <si>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</si>
  <si>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</si>
  <si>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</si>
  <si>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</si>
  <si>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</si>
  <si>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</si>
  <si>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</si>
  <si>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</si>
  <si>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</si>
  <si>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</si>
  <si>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</si>
  <si>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</si>
  <si>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</si>
  <si>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</si>
  <si>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</si>
  <si>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</si>
  <si>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</si>
  <si>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</si>
  <si>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</si>
  <si>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</si>
  <si>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</si>
  <si>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</si>
  <si>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</si>
  <si>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</si>
  <si>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</si>
  <si>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</si>
  <si>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</si>
  <si>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</si>
  <si>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</si>
  <si>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</si>
  <si>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</si>
  <si>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</si>
  <si>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</si>
  <si>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</si>
  <si>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</si>
  <si>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</si>
  <si>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</si>
  <si>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</si>
  <si>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</si>
  <si>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</si>
  <si>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</si>
  <si>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</si>
  <si>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</si>
  <si>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</si>
  <si>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</si>
  <si>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</si>
  <si>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</si>
  <si>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</si>
  <si>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</si>
  <si>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</si>
  <si>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</si>
  <si>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</si>
  <si>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</si>
  <si>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</si>
  <si>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</si>
  <si>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</si>
  <si>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</si>
  <si>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</si>
  <si>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</si>
  <si>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</si>
  <si>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</si>
  <si>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</si>
  <si>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</si>
  <si>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</si>
  <si>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</si>
  <si>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</si>
  <si>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</si>
  <si>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</si>
  <si>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</si>
  <si>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</si>
  <si>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</si>
  <si>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</si>
  <si>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</si>
  <si>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</si>
  <si>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</si>
  <si>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</si>
  <si>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</si>
  <si>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</si>
  <si>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</si>
  <si>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</si>
  <si>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</si>
  <si>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</si>
  <si>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</si>
  <si>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</si>
  <si>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</si>
  <si>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</si>
  <si>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</si>
  <si>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</si>
  <si>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</si>
  <si>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</si>
  <si>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</si>
  <si>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</si>
  <si>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</si>
  <si>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</si>
  <si>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</si>
  <si>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</si>
  <si>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</si>
  <si>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</si>
  <si>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</si>
  <si>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</si>
  <si>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</si>
  <si>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</si>
  <si>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</si>
  <si>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</si>
  <si>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</si>
  <si>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</si>
  <si>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</si>
  <si>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</si>
  <si>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</si>
  <si>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</si>
  <si>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</si>
  <si>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</si>
  <si>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</si>
  <si>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</si>
  <si>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</si>
  <si>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</si>
  <si>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</si>
  <si>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</si>
  <si>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</si>
  <si>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</si>
  <si>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</si>
  <si>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</si>
  <si>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</si>
  <si>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</si>
  <si>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</si>
  <si>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</si>
  <si>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</si>
  <si>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</si>
  <si>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</si>
  <si>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</si>
  <si>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</si>
  <si>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</si>
  <si>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</si>
  <si>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</si>
  <si>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</si>
  <si>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</si>
  <si>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</si>
  <si>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</si>
  <si>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</si>
  <si>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</si>
  <si>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</si>
  <si>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</si>
  <si>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</si>
  <si>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</si>
  <si>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</si>
  <si>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</si>
  <si>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</si>
  <si>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</si>
  <si>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</si>
  <si>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</si>
  <si>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</si>
  <si>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</si>
  <si>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</si>
  <si>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</si>
  <si>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</si>
  <si>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</si>
  <si>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</si>
  <si>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</si>
  <si>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</si>
  <si>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</si>
  <si>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</si>
  <si>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</si>
  <si>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</si>
  <si>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</si>
  <si>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</si>
  <si>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</si>
  <si>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</si>
  <si>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</si>
  <si>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</si>
  <si>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</si>
  <si>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</si>
  <si>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</si>
  <si>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</si>
  <si>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</si>
  <si>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</si>
  <si>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</si>
  <si>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</si>
  <si>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</si>
  <si>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</si>
  <si>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</si>
  <si>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</si>
  <si>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</si>
  <si>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</si>
  <si>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</si>
  <si>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</si>
  <si>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</si>
  <si>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</si>
  <si>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</si>
  <si>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</si>
  <si>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</si>
  <si>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</si>
  <si>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</si>
  <si>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</si>
  <si>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</si>
  <si>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</si>
  <si>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</si>
  <si>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</si>
  <si>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</si>
  <si>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</si>
  <si>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</si>
  <si>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</si>
  <si>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</si>
  <si>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</si>
  <si>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</si>
  <si>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</si>
  <si>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</si>
  <si>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</si>
  <si>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</si>
  <si>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</si>
  <si>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</si>
  <si>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</si>
  <si>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</si>
  <si>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</si>
  <si>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</si>
  <si>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</si>
  <si>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</si>
  <si>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</si>
  <si>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</si>
  <si>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</si>
  <si>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</si>
  <si>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</si>
  <si>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</si>
  <si>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</si>
  <si>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</si>
  <si>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</si>
  <si>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</si>
  <si>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</si>
  <si>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</si>
  <si>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</si>
  <si>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</si>
  <si>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</si>
  <si>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</si>
  <si>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</si>
  <si>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</si>
  <si>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</si>
  <si>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</si>
  <si>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</si>
  <si>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</si>
  <si>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</si>
  <si>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</si>
  <si>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</si>
  <si>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</si>
  <si>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</si>
  <si>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</si>
  <si>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</si>
  <si>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</si>
  <si>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</si>
  <si>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</si>
  <si>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</si>
  <si>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</si>
  <si>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</si>
  <si>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</si>
  <si>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</si>
  <si>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</si>
  <si>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</si>
  <si>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</si>
  <si>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</si>
  <si>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</si>
  <si>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</si>
  <si>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</si>
  <si>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</si>
  <si>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</si>
  <si>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</si>
  <si>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</si>
  <si>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</si>
  <si>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</si>
  <si>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</si>
  <si>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</si>
  <si>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</si>
  <si>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</si>
  <si>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</si>
  <si>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</si>
  <si>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</si>
  <si>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</si>
  <si>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</si>
  <si>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</si>
  <si>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</si>
  <si>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</si>
  <si>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</si>
  <si>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</si>
  <si>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</si>
  <si>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</si>
  <si>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</si>
  <si>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</si>
  <si>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</si>
  <si>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</si>
  <si>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</si>
  <si>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</si>
  <si>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</si>
  <si>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</si>
  <si>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</si>
  <si>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</si>
  <si>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</si>
  <si>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</si>
  <si>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</si>
  <si>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</si>
  <si>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</si>
  <si>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</si>
  <si>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</si>
  <si>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</si>
  <si>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</si>
  <si>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</si>
  <si>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</si>
  <si>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</si>
  <si>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</si>
  <si>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</si>
  <si>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</si>
  <si>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</si>
  <si>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</si>
  <si>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</si>
  <si>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</si>
  <si>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</si>
  <si>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</si>
  <si>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</si>
  <si>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</si>
  <si>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</si>
  <si>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</si>
  <si>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</si>
  <si>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</si>
  <si>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</si>
  <si>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</si>
  <si>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</si>
  <si>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</si>
  <si>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</si>
  <si>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</si>
  <si>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</si>
  <si>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</si>
  <si>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</si>
  <si>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</si>
  <si>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</si>
  <si>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</si>
  <si>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</si>
  <si>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</si>
  <si>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</si>
  <si>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</si>
  <si>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</si>
  <si>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</si>
  <si>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</si>
  <si>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</si>
  <si>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</si>
  <si>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</si>
  <si>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</si>
  <si>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</si>
  <si>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</si>
  <si>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</si>
  <si>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</si>
  <si>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</si>
  <si>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</si>
  <si>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</si>
  <si>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</si>
  <si>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</si>
  <si>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</si>
  <si>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</si>
  <si>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</si>
  <si>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</si>
  <si>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</si>
  <si>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</si>
  <si>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</si>
  <si>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</si>
  <si>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</si>
  <si>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</si>
  <si>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</si>
  <si>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</si>
  <si>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</si>
  <si>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</si>
  <si>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</si>
  <si>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</si>
  <si>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</si>
  <si>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</si>
  <si>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</si>
  <si>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</si>
  <si>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</si>
  <si>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</si>
  <si>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</si>
  <si>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</si>
  <si>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</si>
  <si>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</si>
  <si>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</si>
  <si>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</si>
  <si>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</si>
  <si>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</si>
  <si>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</si>
  <si>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</si>
  <si>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</si>
  <si>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</si>
  <si>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</si>
  <si>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</si>
  <si>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</si>
  <si>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</si>
  <si>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</si>
  <si>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</si>
  <si>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</si>
  <si>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</si>
  <si>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</si>
  <si>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</si>
  <si>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</si>
  <si>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</si>
  <si>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</si>
  <si>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</si>
  <si>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</si>
  <si>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</si>
  <si>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</si>
  <si>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</si>
  <si>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</si>
  <si>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</si>
  <si>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</si>
  <si>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</si>
  <si>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</si>
  <si>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</si>
  <si>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</si>
  <si>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</si>
  <si>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</si>
  <si>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</si>
  <si>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</si>
  <si>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</si>
  <si>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</si>
  <si>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</si>
  <si>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</si>
  <si>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</si>
  <si>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</si>
  <si>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</si>
  <si>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</si>
  <si>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</si>
  <si>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</si>
  <si>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</si>
  <si>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</si>
  <si>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</si>
  <si>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</si>
  <si>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</si>
  <si>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</si>
  <si>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</si>
  <si>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</si>
  <si>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</si>
  <si>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</si>
  <si>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</si>
  <si>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</si>
  <si>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</si>
  <si>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</si>
  <si>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</si>
  <si>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</si>
  <si>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</si>
  <si>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</si>
  <si>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</si>
  <si>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</si>
  <si>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</si>
  <si>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</si>
  <si>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</si>
  <si>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</si>
  <si>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</si>
  <si>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</si>
  <si>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</si>
  <si>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</si>
  <si>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</si>
  <si>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</si>
  <si>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</si>
  <si>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</si>
  <si>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</si>
  <si>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</si>
  <si>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</si>
  <si>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</si>
  <si>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</si>
  <si>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</si>
  <si>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</si>
  <si>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</si>
  <si>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</si>
  <si>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</si>
  <si>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</si>
  <si>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</si>
  <si>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</si>
  <si>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</si>
  <si>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</si>
  <si>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</si>
  <si>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</si>
  <si>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</si>
  <si>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</si>
  <si>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</si>
  <si>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</si>
  <si>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</si>
  <si>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</si>
  <si>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</si>
  <si>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</si>
  <si>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</si>
  <si>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</si>
  <si>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</si>
  <si>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</si>
  <si>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</si>
  <si>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</si>
  <si>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</si>
  <si>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</si>
  <si>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</si>
  <si>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</si>
  <si>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</si>
  <si>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</si>
  <si>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</si>
  <si>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</si>
  <si>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</si>
  <si>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</si>
  <si>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</si>
  <si>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</si>
  <si>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</si>
  <si>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</si>
  <si>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</si>
  <si>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</si>
  <si>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</si>
  <si>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</si>
  <si>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</si>
  <si>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</si>
  <si>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</si>
  <si>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</si>
  <si>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</si>
  <si>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</si>
  <si>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</si>
  <si>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</si>
  <si>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</si>
  <si>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</si>
  <si>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</si>
  <si>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</si>
  <si>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</si>
  <si>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</si>
  <si>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</si>
  <si>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</si>
  <si>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</si>
  <si>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</si>
  <si>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</si>
  <si>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</si>
  <si>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</si>
  <si>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</si>
  <si>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</si>
  <si>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</si>
  <si>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</si>
  <si>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</si>
  <si>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</si>
  <si>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</si>
  <si>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</si>
  <si>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</si>
  <si>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</si>
  <si>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</si>
  <si>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</si>
  <si>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</si>
  <si>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</si>
  <si>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</si>
  <si>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</si>
  <si>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</si>
  <si>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</si>
  <si>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</si>
  <si>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</si>
  <si>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</si>
  <si>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</si>
  <si>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</si>
  <si>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</si>
  <si>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</si>
  <si>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</si>
  <si>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</si>
  <si>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</si>
  <si>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</si>
  <si>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</si>
  <si>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</si>
  <si>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</si>
  <si>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</si>
  <si>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</si>
  <si>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</si>
  <si>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</si>
  <si>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</si>
  <si>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</si>
  <si>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</si>
  <si>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</si>
  <si>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</si>
  <si>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</si>
  <si>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</si>
  <si>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</si>
  <si>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</si>
  <si>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</si>
  <si>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</si>
  <si>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</si>
  <si>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</si>
  <si>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</si>
  <si>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</si>
  <si>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</si>
  <si>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</si>
  <si>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</si>
  <si>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</si>
  <si>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</si>
  <si>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</si>
  <si>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</si>
  <si>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</si>
  <si>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</si>
  <si>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</si>
  <si>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</si>
  <si>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</si>
  <si>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</si>
  <si>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</si>
  <si>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</si>
  <si>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</si>
  <si>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</si>
  <si>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</si>
  <si>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</si>
  <si>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</si>
  <si>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</si>
  <si>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</si>
  <si>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</si>
  <si>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</si>
  <si>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</si>
  <si>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</si>
  <si>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</si>
  <si>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</si>
  <si>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</si>
  <si>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</si>
  <si>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</si>
  <si>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</si>
  <si>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</si>
  <si>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</si>
  <si>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</si>
  <si>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</si>
  <si>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</si>
  <si>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</si>
  <si>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</si>
  <si>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</si>
  <si>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</si>
  <si>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</si>
  <si>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</si>
  <si>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</si>
  <si>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</si>
  <si>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</si>
  <si>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</si>
  <si>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</si>
  <si>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</si>
  <si>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</si>
  <si>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</si>
  <si>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</si>
  <si>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</si>
  <si>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</si>
  <si>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</si>
  <si>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</si>
  <si>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</si>
  <si>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</si>
  <si>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</si>
  <si>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</si>
  <si>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</si>
  <si>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</si>
  <si>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</si>
  <si>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</si>
  <si>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</si>
  <si>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</si>
  <si>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</si>
  <si>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</si>
  <si>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</si>
  <si>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</si>
  <si>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</si>
  <si>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</si>
  <si>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</si>
  <si>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</si>
  <si>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</si>
  <si>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</si>
  <si>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</si>
  <si>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</si>
  <si>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</si>
  <si>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</si>
  <si>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</si>
  <si>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</si>
  <si>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</si>
  <si>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</si>
  <si>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</si>
  <si>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</si>
  <si>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</si>
  <si>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</si>
  <si>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</si>
  <si>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</si>
  <si>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</si>
  <si>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</si>
  <si>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</si>
  <si>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</si>
  <si>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</si>
  <si>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</si>
  <si>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</si>
  <si>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</si>
  <si>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</si>
  <si>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</si>
  <si>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</si>
  <si>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</si>
  <si>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</si>
  <si>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</si>
  <si>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</si>
  <si>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</si>
  <si>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</si>
  <si>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</si>
  <si>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</si>
  <si>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</si>
  <si>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</si>
  <si>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</si>
  <si>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</si>
  <si>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</si>
  <si>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</si>
  <si>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</si>
  <si>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</si>
  <si>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</si>
  <si>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</si>
  <si>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</si>
  <si>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</si>
  <si>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</si>
  <si>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</si>
  <si>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</si>
  <si>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</si>
  <si>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</si>
  <si>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</si>
  <si>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</si>
  <si>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</si>
  <si>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</si>
  <si>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</si>
  <si>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</si>
  <si>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</si>
  <si>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</si>
  <si>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</si>
  <si>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</si>
  <si>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</si>
  <si>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</si>
  <si>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</si>
  <si>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</si>
  <si>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</si>
  <si>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</si>
  <si>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</si>
  <si>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</si>
  <si>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</si>
  <si>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</si>
  <si>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</si>
  <si>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</si>
  <si>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</si>
  <si>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</si>
  <si>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</si>
  <si>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</si>
  <si>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</si>
  <si>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</si>
  <si>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</si>
  <si>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</si>
  <si>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</si>
  <si>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</si>
  <si>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</si>
  <si>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</si>
  <si>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</si>
  <si>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</si>
  <si>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</si>
  <si>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</si>
  <si>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</si>
  <si>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</si>
  <si>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</si>
  <si>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</si>
  <si>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</si>
  <si>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</si>
  <si>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</si>
  <si>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</si>
  <si>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</si>
  <si>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</si>
  <si>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</si>
  <si>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</si>
  <si>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</si>
  <si>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</si>
  <si>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</si>
  <si>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</si>
  <si>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</si>
  <si>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</si>
  <si>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</si>
  <si>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</si>
  <si>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</si>
  <si>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</si>
  <si>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</si>
  <si>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</si>
  <si>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</si>
  <si>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</si>
  <si>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</si>
  <si>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</si>
  <si>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</si>
  <si>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</si>
  <si>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</si>
  <si>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</si>
  <si>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</si>
  <si>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</si>
  <si>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</si>
  <si>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</si>
  <si>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</si>
  <si>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</si>
  <si>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</si>
  <si>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</si>
  <si>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</si>
  <si>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</si>
  <si>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</si>
  <si>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</si>
  <si>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</si>
  <si>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</si>
  <si>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</si>
  <si>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</si>
  <si>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</si>
  <si>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</si>
  <si>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</si>
  <si>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</si>
  <si>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</si>
  <si>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</si>
  <si>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</si>
  <si>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</si>
  <si>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</si>
  <si>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</si>
  <si>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</si>
  <si>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</si>
  <si>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</si>
  <si>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</si>
  <si>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</si>
  <si>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</si>
  <si>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</si>
  <si>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</si>
  <si>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</si>
  <si>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</si>
  <si>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</si>
  <si>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</si>
  <si>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</si>
  <si>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</si>
  <si>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</si>
  <si>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</si>
  <si>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</si>
  <si>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</si>
  <si>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</si>
  <si>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</si>
  <si>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</si>
  <si>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</si>
  <si>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</si>
  <si>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</si>
  <si>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</si>
  <si>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</si>
  <si>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</si>
  <si>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</si>
  <si>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</si>
  <si>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</si>
  <si>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</si>
  <si>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</si>
  <si>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</si>
  <si>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</si>
  <si>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</si>
  <si>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</si>
  <si>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</si>
  <si>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</si>
  <si>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</si>
  <si>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</si>
  <si>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</si>
  <si>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</si>
  <si>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</si>
  <si>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</si>
  <si>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</si>
  <si>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</si>
  <si>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</si>
  <si>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</si>
  <si>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</si>
  <si>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</si>
  <si>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</si>
  <si>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</si>
  <si>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</si>
  <si>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</si>
  <si>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</si>
  <si>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</si>
  <si>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</si>
  <si>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</si>
  <si>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</si>
  <si>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</si>
  <si>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</si>
  <si>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</si>
  <si>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</si>
  <si>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</si>
  <si>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</si>
  <si>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</si>
  <si>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</si>
  <si>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</si>
  <si>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</si>
  <si>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</si>
  <si>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</si>
  <si>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</si>
  <si>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</si>
  <si>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</si>
  <si>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</si>
  <si>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</si>
  <si>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</si>
  <si>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</si>
  <si>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</si>
  <si>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</si>
  <si>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</si>
  <si>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</si>
  <si>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</si>
  <si>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</si>
  <si>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</si>
  <si>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</si>
  <si>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</si>
  <si>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</si>
  <si>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</si>
  <si>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</si>
  <si>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</si>
  <si>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</si>
  <si>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</si>
  <si>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</si>
  <si>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</si>
  <si>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</si>
  <si>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</si>
  <si>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</si>
  <si>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</si>
  <si>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</si>
  <si>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</si>
  <si>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</si>
  <si>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</si>
  <si>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</si>
  <si>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</si>
  <si>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</si>
  <si>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</si>
  <si>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</si>
  <si>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</si>
  <si>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</si>
  <si>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</si>
  <si>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</si>
  <si>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</si>
  <si>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</si>
  <si>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</si>
  <si>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</si>
  <si>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</si>
  <si>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</si>
  <si>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</si>
  <si>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</si>
  <si>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</si>
  <si>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</si>
  <si>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</si>
  <si>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</si>
  <si>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</si>
  <si>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</si>
  <si>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</si>
  <si>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</si>
  <si>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</si>
  <si>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</si>
  <si>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</si>
  <si>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</si>
  <si>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</si>
  <si>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</si>
  <si>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</si>
  <si>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</si>
  <si>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</si>
  <si>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</si>
  <si>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</si>
  <si>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</si>
  <si>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</si>
  <si>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</si>
  <si>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</si>
  <si>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</si>
  <si>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</si>
  <si>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</si>
  <si>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</si>
  <si>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</si>
  <si>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</si>
  <si>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</si>
  <si>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</si>
  <si>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</si>
  <si>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</si>
  <si>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</si>
  <si>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</si>
  <si>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</si>
  <si>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</si>
  <si>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</si>
  <si>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</si>
  <si>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</si>
  <si>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</si>
  <si>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</si>
  <si>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</si>
  <si>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</si>
  <si>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</si>
  <si>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</si>
  <si>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</si>
  <si>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</si>
  <si>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</si>
  <si>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</si>
  <si>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</si>
  <si>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</si>
  <si>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</si>
  <si>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</si>
  <si>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</si>
  <si>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</si>
  <si>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</si>
  <si>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</si>
  <si>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</si>
  <si>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</si>
  <si>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</si>
  <si>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</si>
  <si>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</si>
  <si>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</si>
  <si>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</si>
  <si>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</si>
  <si>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</si>
  <si>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</si>
  <si>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</si>
  <si>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</si>
  <si>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</si>
  <si>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</si>
  <si>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</si>
  <si>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</si>
  <si>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</si>
  <si>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</si>
  <si>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</si>
  <si>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</si>
  <si>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</si>
  <si>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</si>
  <si>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</si>
  <si>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</si>
  <si>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</si>
  <si>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</si>
  <si>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</si>
  <si>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</si>
  <si>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</si>
  <si>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</si>
  <si>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</si>
  <si>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</si>
  <si>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</si>
  <si>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</si>
  <si>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</si>
  <si>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</si>
  <si>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</si>
  <si>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</si>
  <si>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</si>
  <si>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</si>
  <si>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</si>
  <si>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</si>
  <si>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</si>
  <si>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</si>
  <si>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</si>
  <si>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</si>
  <si>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</si>
  <si>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</si>
  <si>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</si>
  <si>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</si>
  <si>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</si>
  <si>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</si>
  <si>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</si>
  <si>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</si>
  <si>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</si>
  <si>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</si>
  <si>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</si>
  <si>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</si>
  <si>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</si>
  <si>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</si>
  <si>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</si>
  <si>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</si>
  <si>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</si>
  <si>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</si>
  <si>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</si>
  <si>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</si>
  <si>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</si>
  <si>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</si>
  <si>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</si>
  <si>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</si>
  <si>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</si>
  <si>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</si>
  <si>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</si>
  <si>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</si>
  <si>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</si>
  <si>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</si>
  <si>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</si>
  <si>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</si>
  <si>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</si>
  <si>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</si>
  <si>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</si>
  <si>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</si>
  <si>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</si>
  <si>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</si>
  <si>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</si>
  <si>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</si>
  <si>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</si>
  <si>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</si>
  <si>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</si>
  <si>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</si>
  <si>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</si>
  <si>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</si>
  <si>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</si>
  <si>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</si>
  <si>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</si>
  <si>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</si>
  <si>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</si>
  <si>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</si>
  <si>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</si>
  <si>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</si>
  <si>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</si>
  <si>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</si>
  <si>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</si>
  <si>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</si>
  <si>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</si>
  <si>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</si>
  <si>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</si>
  <si>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</si>
  <si>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</si>
  <si>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</si>
  <si>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</si>
  <si>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</si>
  <si>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</si>
  <si>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</si>
  <si>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</si>
  <si>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</si>
  <si>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</si>
  <si>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</si>
  <si>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</si>
  <si>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</si>
  <si>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</si>
  <si>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</si>
  <si>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</si>
  <si>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</si>
  <si>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</si>
  <si>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</si>
  <si>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</si>
  <si>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</si>
  <si>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</si>
  <si>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</si>
  <si>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</si>
  <si>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</si>
  <si>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</si>
  <si>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</si>
  <si>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</si>
  <si>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</si>
  <si>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</si>
  <si>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</si>
  <si>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</si>
  <si>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</si>
  <si>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</si>
  <si>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</si>
  <si>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</si>
  <si>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</si>
  <si>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</si>
  <si>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</si>
  <si>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</si>
  <si>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</si>
  <si>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</si>
  <si>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</si>
  <si>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</si>
  <si>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</si>
  <si>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</si>
  <si>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</si>
  <si>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</si>
  <si>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</si>
  <si>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</si>
  <si>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</si>
  <si>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</si>
  <si>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</si>
  <si>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</si>
  <si>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</si>
  <si>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</si>
  <si>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</si>
  <si>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</si>
  <si>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</si>
  <si>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</si>
  <si>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</si>
  <si>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</si>
  <si>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</si>
  <si>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</si>
  <si>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</si>
  <si>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</si>
  <si>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</si>
  <si>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</si>
  <si>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</si>
  <si>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</si>
  <si>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</si>
  <si>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</si>
  <si>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</si>
  <si>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</si>
  <si>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</si>
  <si>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</si>
  <si>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</si>
  <si>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</si>
  <si>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</si>
  <si>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</si>
  <si>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</si>
  <si>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</si>
  <si>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</si>
  <si>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</si>
  <si>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</si>
  <si>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</si>
  <si>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</si>
  <si>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</si>
  <si>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</si>
  <si>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</si>
  <si>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</si>
  <si>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</si>
  <si>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</si>
  <si>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</si>
  <si>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</si>
  <si>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</si>
  <si>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</si>
  <si>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</si>
  <si>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</si>
  <si>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</si>
  <si>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</si>
  <si>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</si>
  <si>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</si>
  <si>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</si>
  <si>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</si>
  <si>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</si>
  <si>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</si>
  <si>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</si>
  <si>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</si>
  <si>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</si>
  <si>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</si>
  <si>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</si>
  <si>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</si>
  <si>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</si>
  <si>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</si>
  <si>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</si>
  <si>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</si>
  <si>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</si>
  <si>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</si>
  <si>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</si>
  <si>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</si>
  <si>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</si>
  <si>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</si>
  <si>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</si>
  <si>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</si>
  <si>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</si>
  <si>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</si>
  <si>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</si>
  <si>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</si>
  <si>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</si>
  <si>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</si>
  <si>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</si>
  <si>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</si>
  <si>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</si>
  <si>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</si>
  <si>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</si>
  <si>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</si>
  <si>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</si>
  <si>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</si>
  <si>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</si>
  <si>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</si>
  <si>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</si>
  <si>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</si>
  <si>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</si>
  <si>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</si>
  <si>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</si>
  <si>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</si>
  <si>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</si>
  <si>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</si>
  <si>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</si>
  <si>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</si>
  <si>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</si>
  <si>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</si>
  <si>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</si>
  <si>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</si>
  <si>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</si>
  <si>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</si>
  <si>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</si>
  <si>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</si>
  <si>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</si>
  <si>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</si>
  <si>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</si>
  <si>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</si>
  <si>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</si>
  <si>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</si>
  <si>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</si>
  <si>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</si>
  <si>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</si>
  <si>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</si>
  <si>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</si>
  <si>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</si>
  <si>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</si>
  <si>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</si>
  <si>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</si>
  <si>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</si>
  <si>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</si>
  <si>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</si>
  <si>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</si>
  <si>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</si>
  <si>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</si>
  <si>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</si>
  <si>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</si>
  <si>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</si>
  <si>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</si>
  <si>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</si>
  <si>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</si>
  <si>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</si>
  <si>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</si>
  <si>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</si>
  <si>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</si>
  <si>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</si>
  <si>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</si>
  <si>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</si>
  <si>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</si>
  <si>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</si>
  <si>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</si>
  <si>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</si>
  <si>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</si>
  <si>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</si>
  <si>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</si>
  <si>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</si>
  <si>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</si>
  <si>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</si>
  <si>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</si>
  <si>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</si>
  <si>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</si>
  <si>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</si>
  <si>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</si>
  <si>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</si>
  <si>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</si>
  <si>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</si>
  <si>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</si>
  <si>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</si>
  <si>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</si>
  <si>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</si>
  <si>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</si>
  <si>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</si>
  <si>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</si>
  <si>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</si>
  <si>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</si>
  <si>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</si>
  <si>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</si>
  <si>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</si>
  <si>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</si>
  <si>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</si>
  <si>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</si>
  <si>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</si>
  <si>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</si>
  <si>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</si>
  <si>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</si>
  <si>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</si>
  <si>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</si>
  <si>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</si>
  <si>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</si>
  <si>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</si>
  <si>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</si>
  <si>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</si>
  <si>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</si>
  <si>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</si>
  <si>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</si>
  <si>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</si>
  <si>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</si>
  <si>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</si>
  <si>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</si>
  <si>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</si>
  <si>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</si>
  <si>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</si>
  <si>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</si>
  <si>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</si>
  <si>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</si>
  <si>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</si>
  <si>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</si>
  <si>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</si>
  <si>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</si>
  <si>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</si>
  <si>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</si>
  <si>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</si>
  <si>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</si>
  <si>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</si>
  <si>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</si>
  <si>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</si>
  <si>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</si>
  <si>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</si>
  <si>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</si>
  <si>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</si>
  <si>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</si>
  <si>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</si>
  <si>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</si>
  <si>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</si>
  <si>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</si>
  <si>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</si>
  <si>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</si>
  <si>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</si>
  <si>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</si>
  <si>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</si>
  <si>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</si>
  <si>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</si>
  <si>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</si>
  <si>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</si>
  <si>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</si>
  <si>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</si>
  <si>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</si>
  <si>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</si>
  <si>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</si>
  <si>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</si>
  <si>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</si>
  <si>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</si>
  <si>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</si>
  <si>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</si>
  <si>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</si>
  <si>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</si>
  <si>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</si>
  <si>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</si>
  <si>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</si>
  <si>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</si>
  <si>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</si>
  <si>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</si>
  <si>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</si>
  <si>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</si>
  <si>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</si>
  <si>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</si>
  <si>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</si>
  <si>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</si>
  <si>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</si>
  <si>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</si>
  <si>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</si>
  <si>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</si>
  <si>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</si>
  <si>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</si>
  <si>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</si>
  <si>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</si>
  <si>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</si>
  <si>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</si>
  <si>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</si>
  <si>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</si>
  <si>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</si>
  <si>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</si>
  <si>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</si>
  <si>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</si>
  <si>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</si>
  <si>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</si>
  <si>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</si>
  <si>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</si>
  <si>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</si>
  <si>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</si>
  <si>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</si>
  <si>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</si>
  <si>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</si>
  <si>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</si>
  <si>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</si>
  <si>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</si>
  <si>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</si>
  <si>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</si>
  <si>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</si>
  <si>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</si>
  <si>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</si>
  <si>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</si>
  <si>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</si>
  <si>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</si>
  <si>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</si>
  <si>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</si>
  <si>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</si>
  <si>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</si>
  <si>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</si>
  <si>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</si>
  <si>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</si>
  <si>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</si>
  <si>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</si>
  <si>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</si>
  <si>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</si>
  <si>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</si>
  <si>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</si>
  <si>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</si>
  <si>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</si>
  <si>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</si>
  <si>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</si>
  <si>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</si>
  <si>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</si>
  <si>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</si>
  <si>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</si>
  <si>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</si>
  <si>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</si>
  <si>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</si>
  <si>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</si>
  <si>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</si>
  <si>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</si>
  <si>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</si>
  <si>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</si>
  <si>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</si>
  <si>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</si>
  <si>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</si>
  <si>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</si>
  <si>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</si>
  <si>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</si>
  <si>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</si>
  <si>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</si>
  <si>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</si>
  <si>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</si>
  <si>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</si>
  <si>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</si>
  <si>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</si>
  <si>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</si>
  <si>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</si>
  <si>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</si>
  <si>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</si>
  <si>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</si>
  <si>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</si>
  <si>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</si>
  <si>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</si>
  <si>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</si>
  <si>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</si>
  <si>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</si>
  <si>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</si>
  <si>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</si>
  <si>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</si>
  <si>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</si>
  <si>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</si>
  <si>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</si>
  <si>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</si>
  <si>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</si>
  <si>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</si>
  <si>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</si>
  <si>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</si>
  <si>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</si>
  <si>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</si>
  <si>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</si>
  <si>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</si>
  <si>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</si>
  <si>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</si>
  <si>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</si>
  <si>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</si>
  <si>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</si>
  <si>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</si>
  <si>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</si>
  <si>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</si>
  <si>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</si>
  <si>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</si>
  <si>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</si>
  <si>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</si>
  <si>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</si>
  <si>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</si>
  <si>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</si>
  <si>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</si>
  <si>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</si>
  <si>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</si>
  <si>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</si>
  <si>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</si>
  <si>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</si>
  <si>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</si>
  <si>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</si>
  <si>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</si>
  <si>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</si>
  <si>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</si>
  <si>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</si>
  <si>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</si>
  <si>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</si>
  <si>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</si>
  <si>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</si>
  <si>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</si>
  <si>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</si>
  <si>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</si>
  <si>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</si>
  <si>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</si>
  <si>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</si>
  <si>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</si>
  <si>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</si>
  <si>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</si>
  <si>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</si>
  <si>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</si>
  <si>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</si>
  <si>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</si>
  <si>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</si>
  <si>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</si>
  <si>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</si>
  <si>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</si>
  <si>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</si>
  <si>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</si>
  <si>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</si>
  <si>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</si>
  <si>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</si>
  <si>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</si>
  <si>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</si>
  <si>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</si>
  <si>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</si>
  <si>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</si>
  <si>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</si>
  <si>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</si>
  <si>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</si>
  <si>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</si>
  <si>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</si>
  <si>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</si>
  <si>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</si>
  <si>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</si>
  <si>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</si>
  <si>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</si>
  <si>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</si>
  <si>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</si>
  <si>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</si>
  <si>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</si>
  <si>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</si>
  <si>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</si>
  <si>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</si>
  <si>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</si>
  <si>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</si>
  <si>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</si>
  <si>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</si>
  <si>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</si>
  <si>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</si>
  <si>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</si>
  <si>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</si>
  <si>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</si>
  <si>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</si>
  <si>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</si>
  <si>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</si>
  <si>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</si>
  <si>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</si>
  <si>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</si>
  <si>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</si>
  <si>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</si>
  <si>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</si>
  <si>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</si>
  <si>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</si>
  <si>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</si>
  <si>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</si>
  <si>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</si>
  <si>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</si>
  <si>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</si>
  <si>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</si>
  <si>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</si>
  <si>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</si>
  <si>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</si>
  <si>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</si>
  <si>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</si>
  <si>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</si>
  <si>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</si>
  <si>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</si>
  <si>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</si>
  <si>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</si>
  <si>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</si>
  <si>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</si>
  <si>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</si>
  <si>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</si>
  <si>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</si>
  <si>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</si>
  <si>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</si>
  <si>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</si>
  <si>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</si>
  <si>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</si>
  <si>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</si>
  <si>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</si>
  <si>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</si>
  <si>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</si>
  <si>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</si>
  <si>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</si>
  <si>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</si>
  <si>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</si>
  <si>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</si>
  <si>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</si>
  <si>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</si>
  <si>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</si>
  <si>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</si>
  <si>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</si>
  <si>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</si>
  <si>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</si>
  <si>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</si>
  <si>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</si>
  <si>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</si>
  <si>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</si>
  <si>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</si>
  <si>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</si>
  <si>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</si>
  <si>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</si>
  <si>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</si>
  <si>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</si>
  <si>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</si>
  <si>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</si>
  <si>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</si>
  <si>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</si>
  <si>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</si>
  <si>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</si>
  <si>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</si>
  <si>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</si>
  <si>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</si>
  <si>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</si>
  <si>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</si>
  <si>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</si>
  <si>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</si>
  <si>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</si>
  <si>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</si>
  <si>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</si>
  <si>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</si>
  <si>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</si>
  <si>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</si>
  <si>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</si>
  <si>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</si>
  <si>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</si>
  <si>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</si>
  <si>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</si>
  <si>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</si>
  <si>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</si>
  <si>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</si>
  <si>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</si>
  <si>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</si>
  <si>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</si>
  <si>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</si>
  <si>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</si>
  <si>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</si>
  <si>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</si>
  <si>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</si>
  <si>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</si>
  <si>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</si>
  <si>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</si>
  <si>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</si>
  <si>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</si>
  <si>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</si>
  <si>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</si>
  <si>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</si>
  <si>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</si>
  <si>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</si>
  <si>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</si>
  <si>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</si>
  <si>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</si>
  <si>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</si>
  <si>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</si>
  <si>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</si>
  <si>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</si>
  <si>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</si>
  <si>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</si>
  <si>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</si>
  <si>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</si>
  <si>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</si>
  <si>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</si>
  <si>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</si>
  <si>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</si>
  <si>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</si>
  <si>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</si>
  <si>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</si>
  <si>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</si>
  <si>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</si>
  <si>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</si>
  <si>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</si>
  <si>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</si>
  <si>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</si>
  <si>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</si>
  <si>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</si>
  <si>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</si>
  <si>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</si>
  <si>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</si>
  <si>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</si>
  <si>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</si>
  <si>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</si>
  <si>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</si>
  <si>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</si>
  <si>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</si>
  <si>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</si>
  <si>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</si>
  <si>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</si>
  <si>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</si>
  <si>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</si>
  <si>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</si>
  <si>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</si>
  <si>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</si>
  <si>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</si>
  <si>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</si>
  <si>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</si>
  <si>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</si>
  <si>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</si>
  <si>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</si>
  <si>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</si>
  <si>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</si>
  <si>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</si>
  <si>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</si>
  <si>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</si>
  <si>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</si>
  <si>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</si>
  <si>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</si>
  <si>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</si>
  <si>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</si>
  <si>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</si>
  <si>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</si>
  <si>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</si>
  <si>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</si>
  <si>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</si>
  <si>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</si>
  <si>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</si>
  <si>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</si>
  <si>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</si>
  <si>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</si>
  <si>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</si>
  <si>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</si>
  <si>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</si>
  <si>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</si>
  <si>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</si>
  <si>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</si>
  <si>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</si>
  <si>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</si>
  <si>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</si>
  <si>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</si>
  <si>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</si>
  <si>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</si>
  <si>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</si>
  <si>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</si>
  <si>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</si>
  <si>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</si>
  <si>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</si>
  <si>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</si>
  <si>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</si>
  <si>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</si>
  <si>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</si>
  <si>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</si>
  <si>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</si>
  <si>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</si>
  <si>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</si>
  <si>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</si>
  <si>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</si>
  <si>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</si>
  <si>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</si>
  <si>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</si>
  <si>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</si>
  <si>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</si>
  <si>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</si>
  <si>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</si>
  <si>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</si>
  <si>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</si>
  <si>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</si>
  <si>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</si>
  <si>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</si>
  <si>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</si>
  <si>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</si>
  <si>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</si>
  <si>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</si>
  <si>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</si>
  <si>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</si>
  <si>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</si>
  <si>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</si>
  <si>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</si>
  <si>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</si>
  <si>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</si>
  <si>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</si>
  <si>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</si>
  <si>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</si>
  <si>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</si>
  <si>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</si>
  <si>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</si>
  <si>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</si>
  <si>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</si>
  <si>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</si>
  <si>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</si>
  <si>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</si>
  <si>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</si>
  <si>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</si>
  <si>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</si>
  <si>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</si>
  <si>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</si>
  <si>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</si>
  <si>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</si>
  <si>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</si>
  <si>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</si>
  <si>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</si>
  <si>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</si>
  <si>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</si>
  <si>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</si>
  <si>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</si>
  <si>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</si>
  <si>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</si>
  <si>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</si>
  <si>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</si>
  <si>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</si>
  <si>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</si>
  <si>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</si>
  <si>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</si>
  <si>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</si>
  <si>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</si>
  <si>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</si>
  <si>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</si>
  <si>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</si>
  <si>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</si>
  <si>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</si>
  <si>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</si>
  <si>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</si>
  <si>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</si>
  <si>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</si>
  <si>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</si>
  <si>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</si>
  <si>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</si>
  <si>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</si>
  <si>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</si>
  <si>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</si>
  <si>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</si>
  <si>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</si>
  <si>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</si>
  <si>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</si>
  <si>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</si>
  <si>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</si>
  <si>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</si>
  <si>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</si>
  <si>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</si>
  <si>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</si>
  <si>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</si>
  <si>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</si>
  <si>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</si>
  <si>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</si>
  <si>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</si>
  <si>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</si>
  <si>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</si>
  <si>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</si>
  <si>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</si>
  <si>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</si>
  <si>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</si>
  <si>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</si>
  <si>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</si>
  <si>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</si>
  <si>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</si>
  <si>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</si>
  <si>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</si>
  <si>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</si>
  <si>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</si>
  <si>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</si>
  <si>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</si>
  <si>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</si>
  <si>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</si>
  <si>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</si>
  <si>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</si>
  <si>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</si>
  <si>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</si>
  <si>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</si>
  <si>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</si>
  <si>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</si>
  <si>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</si>
  <si>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</si>
  <si>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</si>
  <si>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</si>
  <si>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</si>
  <si>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</si>
  <si>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</si>
  <si>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</si>
  <si>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</si>
  <si>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</si>
  <si>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</si>
  <si>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</si>
  <si>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</si>
  <si>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</si>
  <si>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</si>
  <si>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</si>
  <si>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</si>
  <si>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</si>
  <si>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</si>
  <si>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</si>
  <si>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</si>
  <si>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</si>
  <si>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</si>
  <si>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</si>
  <si>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</si>
  <si>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</si>
  <si>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</si>
  <si>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</si>
  <si>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</si>
  <si>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</si>
  <si>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</si>
  <si>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</si>
  <si>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</si>
  <si>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</si>
  <si>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</si>
  <si>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</si>
  <si>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</si>
  <si>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</si>
  <si>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</si>
  <si>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</si>
  <si>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</si>
  <si>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</si>
  <si>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</si>
  <si>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</si>
  <si>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</si>
  <si>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</si>
  <si>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</si>
  <si>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</si>
  <si>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</si>
  <si>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</si>
  <si>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</si>
  <si>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</si>
  <si>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</si>
  <si>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</si>
  <si>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</si>
  <si>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</si>
  <si>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</si>
  <si>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</si>
  <si>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</si>
  <si>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</si>
  <si>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</si>
  <si>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</si>
  <si>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</si>
  <si>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</si>
  <si>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</si>
  <si>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</si>
  <si>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</si>
  <si>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</si>
  <si>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</si>
  <si>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</si>
  <si>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</si>
  <si>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</si>
  <si>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</si>
  <si>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</si>
  <si>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</si>
  <si>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</si>
  <si>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</si>
  <si>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</si>
  <si>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</si>
  <si>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</si>
  <si>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</si>
  <si>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</si>
  <si>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</si>
  <si>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</si>
  <si>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</si>
  <si>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</si>
  <si>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</si>
  <si>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</si>
  <si>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</si>
  <si>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</si>
  <si>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</si>
  <si>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</si>
  <si>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</si>
  <si>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</si>
  <si>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</si>
  <si>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</si>
  <si>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</si>
  <si>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</si>
  <si>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</si>
  <si>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</si>
  <si>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</si>
  <si>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</si>
  <si>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</si>
  <si>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</si>
  <si>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</si>
  <si>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</si>
  <si>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</si>
  <si>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</si>
  <si>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</si>
  <si>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</si>
  <si>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</si>
  <si>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</si>
  <si>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</si>
  <si>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</si>
  <si>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</si>
  <si>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</si>
  <si>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</si>
  <si>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</si>
  <si>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</si>
  <si>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</si>
  <si>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</si>
  <si>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</si>
  <si>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</si>
  <si>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</si>
  <si>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</si>
  <si>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</si>
  <si>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</si>
  <si>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</si>
  <si>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</si>
  <si>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</si>
  <si>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</si>
  <si>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</si>
  <si>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</si>
  <si>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</si>
  <si>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</si>
  <si>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</si>
  <si>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</si>
  <si>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</si>
  <si>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</si>
  <si>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</si>
  <si>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</si>
  <si>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</si>
  <si>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</si>
  <si>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</si>
  <si>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</si>
  <si>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</si>
  <si>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</si>
  <si>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</si>
  <si>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</si>
  <si>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</si>
  <si>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</si>
  <si>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</si>
  <si>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</si>
  <si>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</si>
  <si>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</si>
  <si>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</si>
  <si>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</si>
  <si>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</si>
  <si>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</si>
  <si>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</si>
  <si>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</si>
  <si>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</si>
  <si>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</si>
  <si>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</si>
  <si>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</si>
  <si>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</si>
  <si>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</si>
  <si>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</si>
  <si>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</si>
  <si>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</si>
  <si>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</si>
  <si>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</si>
  <si>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</si>
  <si>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</si>
  <si>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</si>
  <si>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</si>
  <si>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</si>
  <si>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</si>
  <si>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</si>
  <si>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</si>
  <si>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</si>
  <si>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</si>
  <si>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</si>
  <si>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</si>
  <si>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</si>
  <si>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</si>
  <si>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</si>
  <si>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</si>
  <si>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</si>
  <si>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</si>
  <si>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</si>
  <si>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</si>
  <si>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</si>
  <si>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</si>
  <si>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</si>
  <si>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</si>
  <si>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</si>
  <si>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</si>
  <si>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</si>
  <si>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</si>
  <si>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</si>
  <si>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</si>
  <si>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</si>
  <si>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</si>
  <si>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</si>
  <si>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</si>
  <si>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</si>
  <si>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</si>
  <si>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</si>
  <si>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</si>
  <si>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</si>
  <si>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</si>
  <si>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</si>
  <si>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</si>
  <si>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</si>
  <si>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</si>
  <si>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</si>
  <si>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</si>
  <si>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</si>
  <si>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</si>
  <si>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</si>
  <si>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</si>
  <si>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</si>
  <si>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</si>
  <si>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</si>
  <si>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</si>
  <si>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</si>
  <si>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</si>
  <si>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</si>
  <si>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</si>
  <si>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</si>
  <si>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</si>
  <si>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</si>
  <si>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</si>
  <si>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</si>
  <si>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</si>
  <si>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</si>
  <si>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</si>
  <si>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</si>
  <si>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</si>
  <si>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</si>
  <si>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</si>
  <si>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</si>
  <si>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</si>
  <si>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</si>
  <si>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</si>
  <si>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</si>
  <si>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</si>
  <si>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</si>
  <si>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</si>
  <si>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</si>
  <si>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</si>
  <si>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</si>
  <si>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</si>
  <si>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</si>
  <si>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</si>
  <si>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</si>
  <si>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</si>
  <si>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</si>
  <si>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</si>
  <si>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</si>
  <si>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</si>
  <si>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</si>
  <si>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</si>
  <si>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</si>
  <si>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</si>
  <si>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</si>
  <si>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</si>
  <si>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</si>
  <si>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</si>
  <si>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</si>
  <si>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</si>
  <si>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</si>
  <si>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</si>
  <si>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</si>
  <si>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</si>
  <si>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</si>
  <si>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</si>
  <si>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</si>
  <si>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</si>
  <si>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</si>
  <si>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</si>
  <si>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</si>
  <si>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</si>
  <si>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</si>
  <si>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</si>
  <si>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</si>
  <si>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</si>
  <si>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</si>
  <si>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</si>
  <si>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</si>
  <si>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</si>
  <si>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</si>
  <si>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</si>
  <si>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</si>
  <si>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</si>
  <si>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</si>
  <si>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</si>
  <si>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</si>
  <si>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</si>
  <si>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</si>
  <si>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</si>
  <si>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</si>
  <si>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</si>
  <si>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</si>
  <si>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</si>
  <si>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</si>
  <si>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</si>
  <si>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</si>
  <si>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</si>
  <si>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</si>
  <si>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</si>
  <si>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</si>
  <si>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</si>
  <si>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</si>
  <si>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</si>
  <si>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</si>
  <si>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</si>
  <si>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</si>
  <si>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</si>
  <si>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</si>
  <si>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</si>
  <si>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</si>
  <si>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</si>
  <si>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</si>
  <si>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</si>
  <si>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</si>
  <si>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</si>
  <si>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</si>
  <si>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</si>
  <si>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</si>
  <si>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</si>
  <si>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</si>
  <si>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</si>
  <si>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</si>
  <si>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</si>
  <si>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</si>
  <si>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</si>
  <si>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</si>
  <si>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</si>
  <si>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</si>
  <si>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</si>
  <si>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</si>
  <si>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</si>
  <si>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</si>
  <si>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</si>
  <si>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</si>
  <si>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</si>
  <si>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</si>
  <si>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</si>
  <si>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</si>
  <si>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</si>
  <si>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</si>
  <si>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</si>
  <si>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</si>
  <si>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</si>
  <si>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</si>
  <si>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</si>
  <si>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</si>
  <si>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</si>
  <si>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</si>
  <si>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</si>
  <si>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</si>
  <si>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</si>
  <si>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</si>
  <si>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</si>
  <si>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</si>
  <si>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</si>
  <si>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</si>
  <si>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</si>
  <si>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</si>
  <si>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</si>
  <si>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</si>
  <si>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</si>
  <si>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</si>
  <si>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</si>
  <si>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</si>
  <si>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</si>
  <si>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</si>
  <si>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</si>
  <si>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</si>
  <si>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</si>
  <si>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</si>
  <si>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</si>
  <si>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</si>
  <si>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</si>
  <si>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</si>
  <si>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</si>
  <si>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</si>
  <si>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</si>
  <si>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</si>
  <si>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</si>
  <si>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</si>
  <si>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</si>
  <si>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</si>
  <si>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</si>
  <si>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</si>
  <si>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</si>
  <si>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</si>
  <si>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</si>
  <si>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</si>
  <si>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</si>
  <si>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</si>
  <si>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</si>
  <si>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</si>
  <si>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</si>
  <si>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</si>
  <si>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</si>
  <si>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</si>
  <si>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</si>
  <si>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</si>
  <si>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</si>
  <si>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</si>
  <si>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</si>
  <si>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</si>
  <si>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</si>
  <si>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</si>
  <si>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</si>
  <si>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</si>
  <si>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</si>
  <si>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</si>
  <si>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</si>
  <si>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</si>
  <si>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</si>
  <si>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</si>
  <si>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</si>
  <si>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</si>
  <si>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</si>
  <si>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</si>
  <si>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</si>
  <si>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</si>
  <si>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</si>
  <si>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</si>
  <si>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</si>
  <si>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</si>
  <si>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</si>
  <si>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</si>
  <si>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</si>
  <si>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</si>
  <si>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</si>
  <si>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</si>
  <si>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</si>
  <si>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</si>
  <si>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</si>
  <si>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</si>
  <si>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</si>
  <si>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</si>
  <si>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</si>
  <si>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</si>
  <si>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</si>
  <si>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</si>
  <si>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</si>
  <si>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</si>
  <si>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</si>
  <si>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</si>
  <si>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</si>
  <si>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</si>
  <si>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</si>
  <si>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</si>
  <si>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</si>
  <si>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</si>
  <si>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</si>
  <si>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</si>
  <si>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</si>
  <si>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</si>
  <si>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</si>
  <si>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</si>
  <si>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</si>
  <si>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</si>
  <si>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</si>
  <si>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</si>
  <si>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</si>
  <si>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</si>
  <si>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</si>
  <si>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</si>
  <si>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</si>
  <si>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</si>
  <si>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</si>
  <si>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</si>
  <si>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</si>
  <si>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</si>
  <si>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</si>
  <si>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</si>
  <si>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</si>
  <si>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</si>
  <si>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</si>
  <si>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</si>
  <si>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</si>
  <si>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</si>
  <si>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</si>
  <si>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</si>
  <si>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</si>
  <si>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</si>
  <si>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</si>
  <si>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</si>
  <si>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</si>
  <si>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</si>
  <si>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</si>
  <si>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</si>
  <si>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</si>
  <si>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</si>
  <si>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</si>
  <si>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</si>
  <si>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</si>
  <si>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</si>
  <si>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</si>
  <si>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</si>
  <si>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</si>
  <si>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</si>
  <si>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</si>
  <si>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</si>
  <si>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</si>
  <si>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</si>
  <si>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</si>
  <si>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</si>
  <si>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</si>
  <si>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</si>
  <si>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</si>
  <si>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</si>
  <si>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</si>
  <si>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</si>
  <si>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</si>
  <si>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</si>
  <si>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</si>
  <si>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</si>
  <si>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</si>
  <si>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</si>
  <si>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</si>
  <si>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</si>
  <si>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</si>
  <si>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</si>
  <si>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</si>
  <si>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</si>
  <si>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</si>
  <si>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</si>
  <si>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</si>
  <si>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</si>
  <si>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</si>
  <si>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</si>
  <si>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</si>
  <si>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</si>
  <si>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</si>
  <si>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</si>
  <si>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</si>
  <si>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</si>
  <si>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</si>
  <si>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</si>
  <si>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</si>
  <si>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</si>
  <si>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</si>
  <si>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</si>
  <si>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</si>
  <si>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</si>
  <si>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</si>
  <si>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</si>
  <si>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</si>
  <si>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</si>
  <si>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</si>
  <si>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</si>
  <si>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</si>
  <si>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</si>
  <si>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</si>
  <si>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</si>
  <si>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</si>
  <si>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</si>
  <si>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</si>
  <si>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</si>
  <si>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</si>
  <si>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</si>
  <si>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</si>
  <si>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</si>
  <si>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</si>
  <si>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</si>
  <si>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</si>
  <si>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</si>
  <si>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</si>
  <si>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</si>
  <si>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</si>
  <si>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</si>
  <si>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</si>
  <si>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</si>
  <si>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</si>
  <si>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</si>
  <si>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</si>
  <si>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</si>
  <si>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</si>
  <si>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</si>
  <si>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</si>
  <si>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</si>
  <si>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</si>
  <si>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</si>
  <si>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</si>
  <si>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</si>
  <si>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</si>
  <si>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</si>
  <si>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</si>
  <si>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</si>
  <si>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</si>
  <si>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</si>
  <si>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</si>
  <si>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</si>
  <si>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</si>
  <si>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</si>
  <si>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</si>
  <si>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</si>
  <si>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</si>
  <si>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</si>
  <si>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</si>
  <si>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</si>
  <si>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</si>
  <si>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</si>
  <si>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</si>
  <si>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</si>
  <si>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</si>
  <si>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</si>
  <si>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</si>
  <si>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</si>
  <si>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</si>
  <si>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</si>
  <si>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</si>
  <si>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</si>
  <si>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</si>
  <si>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</si>
  <si>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</si>
  <si>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</si>
  <si>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</si>
  <si>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</si>
  <si>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</si>
  <si>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</si>
  <si>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</si>
  <si>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</si>
  <si>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</si>
  <si>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</si>
  <si>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</si>
  <si>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</si>
  <si>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</si>
  <si>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</si>
  <si>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</si>
  <si>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</si>
  <si>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</si>
  <si>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</si>
  <si>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</si>
  <si>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</si>
  <si>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</si>
  <si>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</si>
  <si>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</si>
  <si>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</si>
  <si>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</si>
  <si>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</si>
  <si>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</si>
  <si>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</si>
  <si>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</si>
  <si>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</si>
  <si>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</si>
  <si>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</si>
  <si>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</si>
  <si>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</si>
  <si>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</si>
  <si>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</si>
  <si>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</si>
  <si>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</si>
  <si>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</si>
  <si>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</si>
  <si>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</si>
  <si>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</si>
  <si>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</si>
  <si>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</si>
  <si>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</si>
  <si>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</si>
  <si>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</si>
  <si>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</si>
  <si>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</si>
  <si>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</si>
  <si>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</si>
  <si>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</si>
  <si>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</si>
  <si>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</si>
  <si>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</si>
  <si>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</si>
  <si>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</si>
  <si>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</si>
  <si>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</si>
  <si>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</si>
  <si>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</si>
  <si>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</si>
  <si>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</si>
  <si>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</si>
  <si>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</si>
  <si>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</si>
  <si>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</si>
  <si>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</si>
  <si>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</si>
  <si>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</si>
  <si>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</si>
  <si>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</si>
  <si>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</si>
  <si>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</si>
  <si>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</si>
  <si>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</si>
  <si>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</si>
  <si>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</si>
  <si>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</si>
  <si>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</si>
  <si>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</si>
  <si>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</si>
  <si>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</si>
  <si>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</si>
  <si>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</si>
  <si>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</si>
  <si>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</si>
  <si>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</si>
  <si>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</si>
  <si>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</si>
  <si>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</si>
  <si>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</si>
  <si>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</si>
  <si>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</si>
  <si>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</si>
  <si>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</si>
  <si>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</si>
  <si>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</si>
  <si>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</si>
  <si>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</si>
  <si>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</si>
  <si>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</si>
  <si>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</si>
  <si>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</si>
  <si>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</si>
  <si>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</si>
  <si>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</si>
  <si>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</si>
  <si>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</si>
  <si>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</si>
  <si>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</si>
  <si>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</si>
  <si>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</si>
  <si>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</si>
  <si>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</si>
  <si>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</si>
  <si>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</si>
  <si>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</si>
  <si>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</si>
  <si>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</si>
  <si>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</si>
  <si>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</si>
  <si>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</si>
  <si>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</si>
  <si>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</si>
  <si>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</si>
  <si>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</si>
  <si>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</si>
  <si>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</si>
  <si>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</si>
  <si>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</si>
  <si>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</si>
  <si>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</si>
  <si>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</si>
  <si>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</si>
  <si>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</si>
  <si>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</si>
  <si>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</si>
  <si>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</si>
  <si>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</si>
  <si>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</si>
  <si>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</si>
  <si>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</si>
  <si>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</si>
  <si>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</si>
  <si>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</si>
  <si>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</si>
  <si>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</si>
  <si>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</si>
  <si>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</si>
  <si>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</si>
  <si>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</si>
  <si>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</si>
  <si>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</si>
  <si>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</si>
  <si>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</si>
  <si>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</si>
  <si>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</si>
  <si>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</si>
  <si>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</si>
  <si>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</si>
  <si>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</si>
  <si>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</si>
  <si>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</si>
  <si>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</si>
  <si>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</si>
  <si>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</si>
  <si>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</si>
  <si>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</si>
  <si>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</si>
  <si>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</si>
  <si>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</si>
  <si>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</si>
  <si>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</si>
  <si>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</si>
  <si>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</si>
  <si>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</si>
  <si>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</si>
  <si>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</si>
  <si>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</si>
  <si>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</si>
  <si>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</si>
  <si>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</si>
  <si>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</si>
  <si>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</si>
  <si>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</si>
  <si>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</si>
  <si>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</si>
  <si>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</si>
  <si>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</si>
  <si>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</si>
  <si>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</si>
  <si>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</si>
  <si>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</si>
  <si>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</si>
  <si>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</si>
  <si>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</si>
  <si>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</si>
  <si>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</si>
  <si>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</si>
  <si>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</si>
  <si>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</si>
  <si>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</si>
  <si>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</si>
  <si>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</si>
  <si>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</si>
  <si>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</si>
  <si>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</si>
  <si>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</si>
  <si>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</si>
  <si>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</si>
  <si>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</si>
  <si>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</si>
  <si>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</si>
  <si>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</si>
  <si>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</si>
  <si>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</si>
  <si>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</si>
  <si>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</si>
  <si>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</si>
  <si>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</si>
  <si>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</si>
  <si>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</si>
  <si>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</si>
  <si>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</si>
  <si>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</si>
  <si>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</si>
  <si>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</si>
  <si>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</si>
  <si>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</si>
  <si>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</si>
  <si>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</si>
  <si>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</si>
  <si>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</si>
  <si>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</si>
  <si>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</si>
  <si>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</si>
  <si>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</si>
  <si>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</si>
  <si>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</si>
  <si>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</si>
  <si>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</si>
  <si>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</si>
  <si>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</si>
  <si>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</si>
  <si>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</si>
  <si>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</si>
  <si>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</si>
  <si>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</si>
  <si>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</si>
  <si>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</si>
  <si>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</si>
  <si>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</si>
  <si>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</si>
  <si>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</si>
  <si>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</si>
  <si>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</si>
  <si>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</si>
  <si>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</si>
  <si>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</si>
  <si>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</si>
  <si>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</si>
  <si>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</si>
  <si>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</si>
  <si>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</si>
  <si>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</si>
  <si>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</si>
  <si>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</si>
  <si>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</si>
  <si>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</si>
  <si>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</si>
  <si>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</si>
  <si>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</si>
  <si>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</si>
  <si>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</si>
  <si>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</si>
  <si>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</si>
  <si>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</si>
  <si>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</si>
  <si>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</si>
  <si>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</si>
  <si>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</si>
  <si>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</si>
  <si>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</si>
  <si>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</si>
  <si>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</si>
  <si>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</si>
  <si>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</si>
  <si>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</si>
  <si>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</si>
  <si>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</si>
  <si>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</si>
  <si>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</si>
  <si>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</si>
  <si>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</si>
  <si>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</si>
  <si>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</si>
  <si>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</si>
  <si>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</si>
  <si>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</si>
  <si>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</si>
  <si>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</si>
  <si>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</si>
  <si>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</si>
  <si>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</si>
  <si>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</si>
  <si>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</si>
  <si>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</si>
  <si>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</si>
  <si>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</si>
  <si>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</si>
  <si>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</si>
  <si>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</si>
  <si>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</si>
  <si>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</si>
  <si>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</si>
  <si>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</si>
  <si>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</si>
  <si>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</si>
  <si>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</si>
  <si>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</si>
  <si>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</si>
  <si>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</si>
  <si>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</si>
  <si>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</si>
  <si>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</si>
  <si>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</si>
  <si>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</si>
  <si>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</si>
  <si>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</si>
  <si>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</si>
  <si>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</si>
  <si>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</si>
  <si>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</si>
  <si>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</si>
  <si>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</si>
  <si>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</si>
  <si>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</si>
  <si>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</si>
  <si>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</si>
  <si>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</si>
  <si>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</si>
  <si>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</si>
  <si>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</si>
  <si>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</si>
  <si>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</si>
  <si>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</si>
  <si>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</si>
  <si>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</si>
  <si>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</si>
  <si>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</si>
  <si>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</si>
  <si>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</si>
  <si>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</si>
  <si>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</si>
  <si>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</si>
  <si>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</si>
  <si>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</si>
  <si>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</si>
  <si>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</si>
  <si>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</si>
  <si>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</si>
  <si>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</si>
  <si>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</si>
  <si>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</si>
  <si>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</si>
  <si>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</si>
  <si>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</si>
  <si>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</si>
  <si>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</si>
  <si>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</si>
  <si>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</si>
  <si>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</si>
  <si>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</si>
  <si>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</si>
  <si>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</si>
  <si>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</si>
  <si>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</si>
  <si>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</si>
  <si>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</si>
  <si>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</si>
  <si>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</si>
  <si>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</si>
  <si>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</si>
  <si>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</si>
  <si>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</si>
  <si>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</si>
  <si>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</si>
  <si>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</si>
  <si>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</si>
  <si>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</si>
  <si>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</si>
  <si>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</si>
  <si>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</si>
  <si>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</si>
  <si>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</si>
  <si>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</si>
  <si>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</si>
  <si>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</si>
  <si>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</si>
  <si>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</si>
  <si>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</si>
  <si>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</si>
  <si>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</si>
  <si>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</si>
  <si>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</si>
  <si>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</si>
  <si>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</si>
  <si>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</si>
  <si>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</si>
  <si>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</si>
  <si>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</si>
  <si>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</si>
  <si>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</si>
  <si>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</si>
  <si>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</si>
  <si>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</si>
  <si>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</si>
  <si>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</si>
  <si>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</si>
  <si>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</si>
  <si>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</si>
  <si>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</si>
  <si>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</si>
  <si>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</si>
  <si>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</si>
  <si>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</si>
  <si>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</si>
  <si>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</si>
  <si>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</si>
  <si>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</si>
  <si>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</si>
  <si>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</si>
  <si>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</si>
  <si>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</si>
  <si>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</si>
  <si>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</si>
  <si>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</si>
  <si>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</si>
  <si>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</si>
  <si>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</si>
  <si>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</si>
  <si>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</si>
  <si>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</si>
  <si>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</si>
  <si>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</si>
  <si>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</si>
  <si>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</si>
  <si>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</si>
  <si>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</si>
  <si>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</si>
  <si>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</si>
  <si>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</si>
  <si>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</si>
  <si>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</si>
  <si>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</si>
  <si>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</si>
  <si>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</si>
  <si>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</si>
  <si>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</si>
  <si>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</si>
  <si>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</si>
  <si>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</si>
  <si>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</si>
  <si>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</si>
  <si>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</si>
  <si>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</si>
  <si>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</si>
  <si>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</si>
  <si>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</si>
  <si>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</si>
  <si>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</si>
  <si>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</si>
  <si>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</si>
  <si>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</si>
  <si>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</si>
  <si>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</si>
  <si>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</si>
  <si>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</si>
  <si>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</si>
  <si>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</si>
  <si>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</si>
  <si>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</si>
  <si>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</si>
  <si>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</si>
  <si>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</si>
  <si>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</si>
  <si>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</si>
  <si>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</si>
  <si>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</si>
  <si>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</si>
  <si>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</si>
  <si>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</si>
  <si>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</si>
  <si>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</si>
  <si>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</si>
  <si>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</si>
  <si>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</si>
  <si>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</si>
  <si>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</si>
  <si>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</si>
  <si>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</si>
  <si>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</si>
  <si>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</si>
  <si>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</si>
  <si>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</si>
  <si>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</si>
  <si>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</si>
  <si>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</si>
  <si>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</si>
  <si>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</si>
  <si>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</si>
  <si>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</si>
  <si>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</si>
  <si>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</si>
  <si>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</si>
  <si>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</si>
  <si>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</si>
  <si>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</si>
  <si>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</si>
  <si>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</si>
  <si>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</si>
  <si>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</si>
  <si>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</si>
  <si>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</si>
  <si>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</si>
  <si>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</si>
  <si>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</si>
  <si>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</si>
  <si>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</si>
  <si>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</si>
  <si>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</si>
  <si>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</si>
  <si>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</si>
  <si>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</si>
  <si>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</si>
  <si>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</si>
  <si>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</si>
  <si>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</si>
  <si>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</si>
  <si>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</si>
  <si>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</si>
  <si>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</si>
  <si>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</si>
  <si>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</si>
  <si>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</si>
  <si>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</si>
  <si>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</si>
  <si>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</si>
  <si>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</si>
  <si>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</si>
  <si>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</si>
  <si>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</si>
  <si>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</si>
  <si>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</si>
  <si>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</si>
  <si>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</si>
  <si>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</si>
  <si>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</si>
  <si>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</si>
  <si>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</si>
  <si>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</si>
  <si>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</si>
  <si>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</si>
  <si>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</si>
  <si>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</si>
  <si>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</si>
  <si>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</si>
  <si>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</si>
  <si>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</si>
  <si>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</si>
  <si>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</si>
  <si>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</si>
  <si>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</si>
  <si>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</si>
  <si>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</si>
  <si>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</si>
  <si>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</si>
  <si>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</si>
  <si>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</si>
  <si>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</si>
  <si>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</si>
  <si>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</si>
  <si>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</si>
  <si>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</si>
  <si>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</si>
  <si>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</si>
  <si>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</si>
  <si>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</si>
  <si>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</si>
  <si>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</si>
  <si>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</si>
  <si>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</si>
  <si>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</si>
  <si>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</si>
  <si>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</si>
  <si>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</si>
  <si>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</si>
  <si>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</si>
  <si>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</si>
  <si>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</si>
  <si>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</si>
  <si>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</si>
  <si>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</si>
  <si>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</si>
  <si>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</si>
  <si>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</si>
  <si>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</si>
  <si>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</si>
  <si>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</si>
  <si>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</si>
  <si>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</si>
  <si>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</si>
  <si>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</si>
  <si>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</si>
  <si>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</si>
  <si>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</si>
  <si>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</si>
  <si>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</si>
  <si>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</si>
  <si>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</si>
  <si>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</si>
  <si>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</si>
  <si>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</si>
  <si>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</si>
  <si>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</si>
  <si>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</si>
  <si>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</si>
  <si>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</si>
  <si>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</si>
  <si>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</si>
  <si>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</si>
  <si>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</si>
  <si>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</si>
  <si>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</si>
  <si>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</si>
  <si>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</si>
  <si>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</si>
  <si>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</si>
  <si>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</si>
  <si>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</si>
  <si>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</si>
  <si>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</si>
  <si>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</si>
  <si>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</si>
  <si>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</si>
  <si>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</si>
  <si>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</si>
  <si>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</si>
  <si>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</si>
  <si>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</si>
  <si>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</si>
  <si>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</si>
  <si>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</si>
  <si>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</si>
  <si>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</si>
  <si>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</si>
  <si>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</si>
  <si>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</si>
  <si>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</si>
  <si>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</si>
  <si>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</si>
  <si>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</si>
  <si>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</si>
  <si>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</si>
  <si>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</si>
  <si>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</si>
  <si>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</si>
  <si>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</si>
  <si>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</si>
  <si>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</si>
  <si>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</si>
  <si>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</si>
  <si>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</si>
  <si>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</si>
  <si>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</si>
  <si>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</si>
  <si>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</si>
  <si>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</si>
  <si>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</si>
  <si>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</si>
  <si>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</si>
  <si>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</si>
  <si>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</si>
  <si>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</si>
  <si>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</si>
  <si>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</si>
  <si>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</si>
  <si>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</si>
  <si>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</si>
  <si>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</si>
  <si>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</si>
  <si>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</si>
  <si>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</si>
  <si>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</si>
  <si>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</si>
  <si>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</si>
  <si>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</si>
  <si>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</si>
  <si>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</si>
  <si>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</si>
  <si>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</si>
  <si>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</si>
  <si>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</si>
  <si>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</si>
  <si>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</si>
  <si>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</si>
  <si>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</si>
  <si>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</si>
  <si>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</si>
  <si>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</si>
  <si>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</si>
  <si>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</si>
  <si>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</si>
  <si>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</si>
  <si>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</si>
  <si>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</si>
  <si>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</si>
  <si>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</si>
  <si>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</si>
  <si>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</si>
  <si>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</si>
  <si>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</si>
  <si>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</si>
  <si>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</si>
  <si>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</si>
  <si>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</si>
  <si>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</si>
  <si>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</si>
  <si>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</si>
  <si>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</si>
  <si>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</si>
  <si>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</si>
  <si>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</si>
  <si>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</si>
  <si>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</si>
  <si>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</si>
  <si>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</si>
  <si>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</si>
  <si>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</si>
  <si>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</si>
  <si>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</si>
  <si>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</si>
  <si>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</si>
  <si>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</si>
  <si>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</si>
  <si>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</si>
  <si>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</si>
  <si>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</si>
  <si>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</si>
  <si>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</si>
  <si>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</si>
  <si>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</si>
  <si>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</si>
  <si>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</si>
  <si>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</si>
  <si>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</si>
  <si>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</si>
  <si>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</si>
  <si>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</si>
  <si>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</si>
  <si>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</si>
  <si>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</si>
  <si>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</si>
  <si>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</si>
  <si>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</si>
  <si>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</si>
  <si>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</si>
  <si>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</si>
  <si>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</si>
  <si>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</si>
  <si>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</si>
  <si>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</si>
  <si>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</si>
  <si>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</si>
  <si>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</si>
  <si>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</si>
  <si>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</si>
  <si>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</si>
  <si>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</si>
  <si>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</si>
  <si>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</si>
  <si>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</si>
  <si>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</si>
  <si>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</si>
  <si>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</si>
  <si>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</si>
  <si>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</si>
  <si>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</si>
  <si>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</si>
  <si>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</si>
  <si>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</si>
  <si>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</si>
  <si>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</si>
  <si>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</si>
  <si>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</si>
  <si>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</si>
  <si>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</si>
  <si>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</si>
  <si>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</si>
  <si>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</si>
  <si>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</si>
  <si>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</si>
  <si>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</si>
  <si>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</si>
  <si>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</si>
  <si>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</si>
  <si>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</si>
  <si>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</si>
  <si>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</si>
  <si>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</si>
  <si>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</si>
  <si>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</si>
  <si>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</si>
  <si>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</si>
  <si>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</si>
  <si>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</si>
  <si>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</si>
  <si>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</si>
  <si>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</si>
  <si>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</si>
  <si>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</si>
  <si>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</si>
  <si>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</si>
  <si>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</si>
  <si>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</si>
  <si>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</si>
  <si>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</si>
  <si>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</si>
  <si>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</si>
  <si>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</si>
  <si>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</si>
  <si>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</si>
  <si>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</si>
  <si>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</si>
  <si>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</si>
  <si>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</si>
  <si>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</si>
  <si>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</si>
  <si>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</si>
  <si>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</si>
  <si>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</si>
  <si>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</si>
  <si>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</si>
  <si>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</si>
  <si>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</si>
  <si>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</si>
  <si>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</si>
  <si>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</si>
  <si>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</si>
  <si>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</si>
  <si>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</si>
  <si>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</si>
  <si>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</si>
  <si>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</si>
  <si>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</si>
  <si>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</si>
  <si>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</si>
  <si>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</si>
  <si>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</si>
  <si>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</si>
  <si>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</si>
  <si>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</si>
  <si>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</si>
  <si>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</si>
  <si>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</si>
  <si>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</si>
  <si>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</si>
  <si>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</si>
  <si>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</si>
  <si>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</si>
  <si>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</si>
  <si>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</si>
  <si>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</si>
  <si>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</si>
  <si>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</si>
  <si>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</si>
  <si>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</si>
  <si>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</si>
  <si>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</si>
  <si>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</si>
  <si>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</si>
  <si>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</si>
  <si>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</si>
  <si>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</si>
  <si>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</si>
  <si>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</si>
  <si>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</si>
  <si>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</si>
  <si>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</si>
  <si>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</si>
  <si>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</si>
  <si>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</si>
  <si>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</si>
  <si>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</si>
  <si>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</si>
  <si>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</si>
  <si>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</si>
  <si>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</si>
  <si>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</si>
  <si>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</si>
  <si>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</si>
  <si>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</si>
  <si>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</si>
  <si>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</si>
  <si>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</si>
  <si>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</si>
  <si>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</si>
  <si>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</si>
  <si>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</si>
  <si>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</si>
  <si>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</si>
  <si>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</si>
  <si>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</si>
  <si>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</si>
  <si>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</si>
  <si>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</si>
  <si>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</si>
  <si>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</si>
  <si>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</si>
  <si>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</si>
  <si>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</si>
  <si>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</si>
  <si>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</si>
  <si>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</si>
  <si>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</si>
  <si>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</si>
  <si>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</si>
  <si>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</si>
  <si>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</si>
  <si>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</si>
  <si>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</si>
  <si>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</si>
  <si>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</si>
  <si>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</si>
  <si>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</si>
  <si>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</si>
  <si>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</si>
  <si>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</si>
  <si>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</si>
  <si>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</si>
  <si>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</si>
  <si>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</si>
  <si>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</si>
  <si>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</si>
  <si>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</si>
  <si>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</si>
  <si>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</si>
  <si>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</si>
  <si>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</si>
  <si>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</si>
  <si>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</si>
  <si>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</si>
  <si>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</si>
  <si>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</si>
  <si>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</si>
  <si>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</si>
  <si>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</si>
  <si>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</si>
  <si>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</si>
  <si>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</si>
  <si>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</si>
  <si>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</si>
  <si>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</si>
  <si>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</si>
  <si>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</si>
  <si>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</si>
  <si>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</si>
  <si>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</si>
  <si>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</si>
  <si>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</si>
  <si>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</si>
  <si>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</si>
  <si>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</si>
  <si>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</si>
  <si>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</si>
  <si>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</si>
  <si>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</si>
  <si>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</si>
  <si>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</si>
  <si>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</si>
  <si>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</si>
  <si>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</si>
  <si>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</si>
  <si>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</si>
  <si>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</si>
  <si>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</si>
  <si>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</si>
  <si>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</si>
  <si>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</si>
  <si>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</si>
  <si>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</si>
  <si>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</si>
  <si>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</si>
  <si>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</si>
  <si>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</si>
  <si>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</si>
  <si>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</si>
  <si>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</si>
  <si>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</si>
  <si>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</si>
  <si>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</si>
  <si>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</si>
  <si>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</si>
  <si>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</si>
  <si>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</si>
  <si>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</si>
  <si>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</si>
  <si>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</si>
  <si>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</si>
  <si>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</si>
  <si>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</si>
  <si>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</si>
  <si>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</si>
  <si>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</si>
  <si>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</si>
  <si>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</si>
  <si>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</si>
  <si>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</si>
  <si>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</si>
  <si>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</si>
  <si>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</si>
  <si>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</si>
  <si>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</si>
  <si>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</si>
  <si>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</si>
  <si>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</si>
  <si>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</si>
  <si>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</si>
  <si>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</si>
  <si>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</si>
  <si>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</si>
  <si>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</si>
  <si>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</si>
  <si>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</si>
  <si>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</si>
  <si>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</si>
  <si>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</si>
  <si>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</si>
  <si>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</si>
  <si>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</si>
  <si>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</si>
  <si>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</si>
  <si>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</si>
  <si>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</si>
  <si>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</si>
  <si>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</si>
  <si>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</si>
  <si>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</si>
  <si>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</si>
  <si>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</si>
  <si>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</si>
  <si>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</si>
  <si>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</si>
  <si>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</si>
  <si>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</si>
  <si>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</si>
  <si>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</si>
  <si>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</si>
  <si>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</si>
  <si>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</si>
  <si>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</si>
  <si>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</si>
  <si>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</si>
  <si>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</si>
  <si>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</si>
  <si>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</si>
  <si>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</si>
  <si>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</si>
  <si>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</si>
  <si>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</si>
  <si>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</si>
  <si>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</si>
  <si>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</si>
  <si>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</si>
  <si>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</si>
  <si>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</si>
  <si>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</si>
  <si>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</si>
  <si>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</si>
  <si>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</si>
  <si>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</si>
  <si>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</si>
  <si>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</si>
  <si>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</si>
  <si>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</si>
  <si>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</si>
  <si>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</si>
  <si>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</si>
  <si>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</si>
  <si>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</si>
  <si>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</si>
  <si>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</si>
  <si>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</si>
  <si>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</si>
  <si>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</si>
  <si>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</si>
  <si>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</si>
  <si>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</si>
  <si>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</si>
  <si>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</si>
  <si>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</si>
  <si>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</si>
  <si>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</si>
  <si>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</si>
  <si>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</si>
  <si>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</si>
  <si>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</si>
  <si>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</si>
  <si>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</si>
  <si>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</si>
  <si>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</si>
  <si>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</si>
  <si>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</si>
  <si>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</si>
  <si>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</si>
  <si>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</si>
  <si>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</si>
  <si>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</si>
  <si>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</si>
  <si>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</si>
  <si>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</si>
  <si>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</si>
  <si>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</si>
  <si>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</si>
  <si>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</si>
  <si>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</si>
  <si>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</si>
  <si>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</si>
  <si>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</si>
  <si>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</si>
  <si>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</si>
  <si>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</si>
  <si>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</si>
  <si>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</si>
  <si>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</si>
  <si>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</si>
  <si>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</si>
  <si>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</si>
  <si>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</si>
  <si>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</si>
  <si>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</si>
  <si>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</si>
  <si>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</si>
  <si>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</si>
  <si>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</si>
  <si>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</si>
  <si>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</si>
  <si>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</si>
  <si>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</si>
  <si>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</si>
  <si>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</si>
  <si>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</si>
  <si>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</si>
  <si>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</si>
  <si>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</si>
  <si>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</si>
  <si>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</si>
  <si>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</si>
  <si>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</si>
  <si>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</si>
  <si>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</si>
  <si>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</si>
  <si>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</si>
  <si>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</si>
  <si>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</si>
  <si>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</si>
  <si>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</si>
  <si>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</si>
  <si>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</si>
  <si>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</si>
  <si>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</si>
  <si>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</si>
  <si>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</si>
  <si>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</si>
  <si>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</si>
  <si>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</si>
  <si>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</si>
  <si>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</si>
  <si>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</si>
  <si>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</si>
  <si>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</si>
  <si>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</si>
  <si>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</si>
  <si>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</si>
  <si>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</si>
  <si>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</si>
  <si>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</si>
  <si>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</si>
  <si>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</si>
  <si>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</si>
  <si>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</si>
  <si>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</si>
  <si>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</si>
  <si>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</si>
  <si>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</si>
  <si>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</si>
  <si>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</si>
  <si>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</si>
  <si>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</si>
  <si>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</si>
  <si>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</si>
  <si>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</si>
  <si>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</si>
  <si>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</si>
  <si>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</si>
  <si>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</si>
  <si>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</si>
  <si>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</si>
  <si>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</si>
  <si>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</si>
  <si>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</si>
  <si>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</si>
  <si>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</si>
  <si>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</si>
  <si>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</si>
  <si>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</si>
  <si>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</si>
  <si>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</si>
  <si>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</si>
  <si>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</si>
  <si>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</si>
  <si>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</si>
  <si>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</si>
  <si>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</si>
  <si>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</si>
  <si>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</si>
  <si>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</si>
  <si>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</si>
  <si>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</si>
  <si>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</si>
  <si>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</si>
  <si>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</si>
  <si>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</si>
  <si>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</si>
  <si>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</si>
  <si>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</si>
  <si>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</si>
  <si>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</si>
  <si>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</si>
  <si>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</si>
  <si>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</si>
  <si>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</si>
  <si>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</si>
  <si>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</si>
  <si>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</si>
  <si>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</si>
  <si>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</si>
  <si>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</si>
  <si>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</si>
  <si>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</si>
  <si>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</si>
  <si>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</si>
  <si>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</si>
  <si>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</si>
  <si>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</si>
  <si>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</si>
  <si>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</si>
  <si>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</si>
  <si>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</si>
  <si>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</si>
  <si>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</si>
  <si>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</si>
  <si>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</si>
  <si>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</si>
  <si>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</si>
  <si>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</si>
  <si>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</si>
  <si>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</si>
  <si>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</si>
  <si>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</si>
  <si>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</si>
  <si>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</si>
  <si>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</si>
  <si>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</si>
  <si>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</si>
  <si>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</si>
  <si>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</si>
  <si>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</si>
  <si>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</si>
  <si>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</si>
  <si>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</si>
  <si>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</si>
  <si>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</si>
  <si>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</si>
  <si>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</si>
  <si>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</si>
  <si>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</si>
  <si>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</si>
  <si>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</si>
  <si>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</si>
  <si>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</si>
  <si>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</si>
  <si>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</si>
  <si>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</si>
  <si>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</si>
  <si>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</si>
  <si>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</si>
  <si>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</si>
  <si>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</si>
  <si>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</si>
  <si>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</si>
  <si>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</si>
  <si>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</si>
  <si>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</si>
  <si>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</si>
  <si>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</si>
  <si>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</si>
  <si>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</si>
  <si>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</si>
  <si>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</si>
  <si>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</si>
  <si>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</si>
  <si>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</si>
  <si>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</si>
  <si>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</si>
  <si>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</si>
  <si>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</si>
  <si>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</si>
  <si>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</si>
  <si>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</si>
  <si>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</si>
  <si>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</si>
  <si>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</si>
  <si>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</si>
  <si>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</si>
  <si>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</si>
  <si>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</si>
  <si>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</si>
  <si>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</si>
  <si>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</si>
  <si>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</si>
  <si>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</si>
  <si>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</si>
  <si>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</si>
  <si>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</si>
  <si>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</si>
  <si>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</si>
  <si>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</si>
  <si>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</si>
  <si>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</si>
  <si>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</si>
  <si>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</si>
  <si>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</si>
  <si>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</si>
  <si>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</si>
  <si>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</si>
  <si>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</si>
  <si>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</si>
  <si>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</si>
  <si>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</si>
  <si>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</si>
  <si>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</si>
  <si>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</si>
  <si>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</si>
  <si>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</si>
  <si>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</si>
  <si>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</si>
  <si>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</si>
  <si>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</si>
  <si>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</si>
  <si>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</si>
  <si>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</si>
  <si>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</si>
  <si>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</si>
  <si>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</si>
  <si>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</si>
  <si>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</si>
  <si>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</si>
  <si>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</si>
  <si>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</si>
  <si>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</si>
  <si>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</si>
  <si>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</si>
  <si>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</si>
  <si>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</si>
  <si>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</si>
  <si>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</si>
  <si>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</si>
  <si>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</si>
  <si>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</si>
  <si>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</si>
  <si>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</si>
  <si>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</si>
  <si>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</si>
  <si>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</si>
  <si>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</si>
  <si>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</si>
  <si>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</si>
  <si>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</si>
  <si>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</si>
  <si>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</si>
  <si>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</si>
  <si>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</si>
  <si>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</si>
  <si>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</si>
  <si>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</si>
  <si>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</si>
  <si>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</si>
  <si>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</si>
  <si>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</si>
  <si>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</si>
  <si>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</si>
  <si>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</si>
  <si>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</si>
  <si>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</si>
  <si>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</si>
  <si>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</si>
  <si>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</si>
  <si>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</si>
  <si>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</si>
  <si>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</si>
  <si>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</si>
  <si>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</si>
  <si>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</si>
  <si>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</si>
  <si>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</si>
  <si>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</si>
  <si>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</si>
  <si>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</si>
  <si>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</si>
  <si>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</si>
  <si>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</si>
  <si>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</si>
  <si>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</si>
  <si>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</si>
  <si>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</si>
  <si>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</si>
  <si>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</si>
  <si>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</si>
  <si>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</si>
  <si>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</si>
  <si>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</si>
  <si>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</si>
  <si>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</si>
  <si>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</si>
  <si>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</si>
  <si>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</si>
  <si>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</si>
  <si>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</si>
  <si>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</si>
  <si>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</si>
  <si>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</si>
  <si>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</si>
  <si>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</si>
  <si>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</si>
  <si>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</si>
  <si>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</si>
  <si>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</si>
  <si>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</si>
  <si>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</si>
  <si>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</si>
  <si>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</si>
  <si>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</si>
  <si>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</si>
  <si>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</si>
  <si>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</si>
  <si>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</si>
  <si>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</si>
  <si>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</si>
  <si>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</si>
  <si>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</si>
  <si>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</si>
  <si>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</si>
  <si>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</si>
  <si>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</si>
  <si>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</si>
  <si>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</si>
  <si>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</si>
  <si>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</si>
  <si>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</si>
  <si>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</si>
  <si>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</si>
  <si>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</si>
  <si>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</si>
  <si>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</si>
  <si>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</si>
  <si>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</si>
  <si>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</si>
  <si>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</si>
  <si>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</si>
  <si>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</si>
  <si>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</si>
  <si>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</si>
  <si>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</si>
  <si>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</si>
  <si>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</si>
  <si>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</si>
  <si>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</si>
  <si>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</si>
  <si>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</si>
  <si>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</si>
  <si>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</si>
  <si>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</si>
  <si>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</si>
  <si>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</si>
  <si>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</si>
  <si>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</si>
  <si>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</si>
  <si>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</si>
  <si>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</si>
  <si>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</si>
  <si>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</si>
  <si>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</si>
  <si>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</si>
  <si>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</si>
  <si>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</si>
  <si>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</si>
  <si>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</si>
  <si>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</si>
  <si>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</si>
  <si>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</si>
  <si>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</si>
  <si>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</si>
  <si>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</si>
  <si>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</si>
  <si>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</si>
  <si>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</si>
  <si>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</si>
  <si>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</si>
  <si>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</si>
  <si>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</si>
  <si>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</si>
  <si>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</si>
  <si>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</si>
  <si>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</si>
  <si>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</si>
  <si>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</si>
  <si>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</si>
  <si>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</si>
  <si>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</si>
  <si>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</si>
  <si>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</si>
  <si>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</si>
  <si>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</si>
  <si>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</si>
  <si>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</si>
  <si>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</si>
  <si>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</si>
  <si>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</si>
  <si>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</si>
  <si>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</si>
  <si>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</si>
  <si>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</si>
  <si>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</si>
  <si>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</si>
  <si>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</si>
  <si>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</si>
  <si>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</si>
  <si>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</si>
  <si>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</si>
  <si>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</si>
  <si>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</si>
  <si>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</si>
  <si>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</si>
  <si>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</si>
  <si>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</si>
  <si>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</si>
  <si>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</si>
  <si>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</si>
  <si>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</si>
  <si>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</si>
  <si>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</si>
  <si>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</si>
  <si>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</si>
  <si>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</si>
  <si>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</si>
  <si>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</si>
  <si>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</si>
  <si>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</si>
  <si>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</si>
  <si>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</si>
  <si>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</si>
  <si>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</si>
  <si>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</si>
  <si>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</si>
  <si>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</si>
  <si>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</si>
  <si>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</si>
  <si>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</si>
  <si>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</si>
  <si>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</si>
  <si>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</si>
  <si>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</si>
  <si>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</si>
  <si>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</si>
  <si>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</si>
  <si>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</si>
  <si>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</si>
  <si>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</si>
  <si>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</si>
  <si>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</si>
  <si>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</si>
  <si>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</si>
  <si>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</si>
  <si>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</si>
  <si>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</si>
  <si>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</si>
  <si>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</si>
  <si>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</si>
  <si>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</si>
  <si>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</si>
  <si>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</si>
  <si>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</si>
  <si>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</si>
  <si>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</si>
  <si>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</si>
  <si>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</si>
  <si>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</si>
  <si>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</si>
  <si>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</si>
  <si>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</si>
  <si>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</si>
  <si>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</si>
  <si>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</si>
  <si>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</si>
  <si>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</si>
  <si>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</si>
  <si>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</si>
  <si>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</si>
  <si>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</si>
  <si>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</si>
  <si>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</si>
  <si>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</si>
  <si>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</si>
  <si>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</si>
  <si>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</si>
  <si>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</si>
  <si>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</si>
  <si>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</si>
  <si>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</si>
  <si>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</si>
  <si>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</si>
  <si>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</si>
  <si>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</si>
  <si>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</si>
  <si>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</si>
  <si>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</si>
  <si>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</si>
  <si>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</si>
  <si>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</si>
  <si>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</si>
  <si>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</si>
  <si>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</si>
  <si>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</si>
  <si>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</si>
  <si>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</si>
  <si>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</si>
  <si>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</si>
  <si>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</si>
  <si>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</si>
  <si>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</si>
  <si>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</si>
  <si>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</si>
  <si>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</si>
  <si>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</si>
  <si>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</si>
  <si>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</si>
  <si>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</si>
  <si>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</si>
  <si>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</si>
  <si>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</si>
  <si>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</si>
  <si>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</si>
  <si>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</si>
  <si>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</si>
  <si>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</si>
  <si>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</si>
  <si>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</si>
  <si>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</si>
  <si>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</si>
  <si>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</si>
  <si>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</si>
  <si>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</si>
  <si>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</si>
  <si>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</si>
  <si>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</si>
  <si>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</si>
  <si>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</si>
  <si>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</si>
  <si>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</si>
  <si>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</si>
  <si>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</si>
  <si>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</si>
  <si>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</si>
  <si>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</si>
  <si>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</si>
  <si>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</si>
  <si>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</si>
  <si>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</si>
  <si>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</si>
  <si>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</si>
  <si>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</si>
  <si>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</si>
  <si>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</si>
  <si>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</si>
  <si>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</si>
  <si>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</si>
  <si>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</si>
  <si>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</si>
  <si>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</si>
  <si>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</si>
  <si>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</si>
  <si>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</si>
  <si>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</si>
  <si>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</si>
  <si>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</si>
  <si>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</si>
  <si>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</si>
  <si>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</si>
  <si>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</si>
  <si>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</si>
  <si>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</si>
  <si>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</si>
  <si>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</si>
  <si>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</si>
  <si>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</si>
  <si>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</si>
  <si>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</si>
  <si>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</si>
  <si>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</si>
  <si>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</si>
  <si>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</si>
  <si>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</si>
  <si>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</si>
  <si>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</si>
  <si>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</si>
  <si>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</si>
  <si>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</si>
  <si>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</si>
  <si>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</si>
  <si>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</si>
  <si>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</si>
  <si>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</si>
  <si>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</si>
  <si>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</si>
  <si>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</si>
  <si>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</si>
  <si>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</si>
  <si>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</si>
  <si>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</si>
  <si>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</si>
  <si>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</si>
  <si>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</si>
  <si>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</si>
  <si>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</si>
  <si>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</si>
  <si>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</si>
  <si>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</si>
  <si>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</si>
  <si>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</si>
  <si>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</si>
  <si>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</si>
  <si>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</si>
  <si>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</si>
  <si>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</si>
  <si>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</si>
  <si>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</si>
  <si>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</si>
  <si>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</si>
  <si>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</si>
  <si>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</si>
  <si>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</si>
  <si>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</si>
  <si>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</si>
  <si>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</si>
  <si>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</si>
  <si>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</si>
  <si>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</si>
  <si>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</si>
  <si>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</si>
  <si>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</si>
  <si>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</si>
  <si>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</si>
  <si>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</si>
  <si>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</si>
  <si>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</si>
  <si>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</si>
  <si>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</si>
  <si>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</si>
  <si>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</si>
  <si>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</si>
  <si>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</si>
  <si>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</si>
  <si>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</si>
  <si>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</si>
  <si>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</si>
  <si>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</si>
  <si>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</si>
  <si>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</si>
  <si>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</si>
  <si>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</si>
  <si>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</si>
  <si>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</si>
  <si>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</si>
  <si>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</si>
  <si>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</si>
  <si>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</si>
  <si>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</si>
  <si>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</si>
  <si>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</si>
  <si>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</si>
  <si>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</si>
  <si>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</si>
  <si>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</si>
  <si>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</si>
  <si>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</si>
  <si>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</si>
  <si>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</si>
  <si>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</si>
  <si>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</si>
  <si>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</si>
  <si>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</si>
  <si>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</si>
  <si>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</si>
  <si>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</si>
  <si>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</si>
  <si>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</si>
  <si>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</si>
  <si>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</si>
  <si>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</si>
  <si>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</si>
  <si>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</si>
  <si>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</si>
  <si>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</si>
  <si>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</si>
  <si>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</si>
  <si>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</si>
  <si>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</si>
  <si>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</si>
  <si>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</si>
  <si>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</si>
  <si>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</si>
  <si>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</si>
  <si>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</si>
  <si>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</si>
  <si>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</si>
  <si>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</si>
  <si>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</si>
  <si>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</si>
  <si>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</si>
  <si>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</si>
  <si>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</si>
  <si>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</si>
  <si>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</si>
  <si>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</si>
  <si>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</si>
  <si>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</si>
  <si>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</si>
  <si>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</si>
  <si>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</si>
  <si>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</si>
  <si>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</si>
  <si>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</si>
  <si>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</si>
  <si>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</si>
  <si>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</si>
  <si>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</si>
  <si>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</si>
  <si>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</si>
  <si>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</si>
  <si>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</si>
  <si>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</si>
  <si>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</si>
  <si>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</si>
  <si>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</si>
  <si>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</si>
  <si>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</si>
  <si>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</si>
  <si>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</si>
  <si>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</si>
  <si>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</si>
  <si>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</si>
  <si>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</si>
  <si>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</si>
  <si>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</si>
  <si>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</si>
  <si>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</si>
  <si>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</si>
  <si>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</si>
  <si>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</si>
  <si>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</si>
  <si>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</si>
  <si>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</si>
  <si>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</si>
  <si>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</si>
  <si>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</si>
  <si>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</si>
  <si>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</si>
  <si>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</si>
  <si>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</si>
  <si>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</si>
  <si>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</si>
  <si>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</si>
  <si>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</si>
  <si>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</si>
  <si>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</si>
  <si>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</si>
  <si>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</si>
  <si>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</si>
  <si>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</si>
  <si>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</si>
  <si>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</si>
  <si>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</si>
  <si>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</si>
  <si>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</si>
  <si>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</si>
  <si>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</si>
  <si>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</si>
  <si>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</si>
  <si>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</si>
  <si>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</si>
  <si>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</si>
  <si>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</si>
  <si>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</si>
  <si>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</si>
  <si>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</si>
  <si>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</si>
  <si>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</si>
  <si>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</si>
  <si>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</si>
  <si>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</si>
  <si>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</si>
  <si>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</si>
  <si>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</si>
  <si>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</si>
  <si>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</si>
  <si>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</si>
  <si>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</si>
  <si>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</si>
  <si>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</si>
  <si>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</si>
  <si>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</si>
  <si>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</si>
  <si>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</si>
  <si>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</si>
  <si>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</si>
  <si>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</si>
  <si>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</si>
  <si>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</si>
  <si>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</si>
  <si>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</si>
  <si>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</si>
  <si>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</si>
  <si>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</si>
  <si>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</si>
  <si>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</si>
  <si>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</si>
  <si>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</si>
  <si>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</si>
  <si>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</si>
  <si>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</si>
  <si>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</si>
  <si>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</si>
  <si>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</si>
  <si>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</si>
  <si>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</si>
  <si>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</si>
  <si>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</si>
  <si>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</si>
  <si>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</si>
  <si>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</si>
  <si>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</si>
  <si>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</si>
  <si>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</si>
  <si>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</si>
  <si>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</si>
  <si>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</si>
  <si>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</si>
  <si>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</si>
  <si>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</si>
  <si>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</si>
  <si>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</si>
  <si>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</si>
  <si>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</si>
  <si>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</si>
  <si>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</si>
  <si>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</si>
  <si>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</si>
  <si>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</si>
  <si>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</si>
  <si>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</si>
  <si>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</si>
  <si>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</si>
  <si>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</si>
  <si>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</si>
  <si>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</si>
  <si>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</si>
  <si>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</si>
  <si>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</si>
  <si>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</si>
  <si>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</si>
  <si>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</si>
  <si>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</si>
  <si>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</si>
  <si>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</si>
  <si>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</si>
  <si>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</si>
  <si>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</si>
  <si>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</si>
  <si>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</si>
  <si>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</si>
  <si>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</si>
  <si>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</si>
  <si>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</si>
  <si>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</si>
  <si>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</si>
  <si>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</si>
  <si>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</si>
  <si>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</si>
  <si>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</si>
  <si>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</si>
  <si>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</si>
  <si>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</si>
  <si>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</si>
  <si>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</si>
  <si>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</si>
  <si>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</si>
  <si>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</si>
  <si>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</si>
  <si>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</si>
  <si>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</si>
  <si>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</si>
  <si>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</si>
  <si>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</si>
  <si>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</si>
  <si>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</si>
  <si>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</si>
  <si>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</si>
  <si>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</si>
  <si>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</si>
  <si>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</si>
  <si>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</si>
  <si>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</si>
  <si>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</si>
  <si>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</si>
  <si>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</si>
  <si>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</si>
  <si>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</si>
  <si>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</si>
  <si>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</si>
  <si>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</si>
  <si>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</si>
  <si>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</si>
  <si>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</si>
  <si>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</si>
  <si>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</si>
  <si>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</si>
  <si>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</si>
  <si>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</si>
  <si>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</si>
  <si>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</si>
  <si>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</si>
  <si>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</si>
  <si>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</si>
  <si>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</si>
  <si>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</si>
  <si>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</si>
  <si>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</si>
  <si>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</si>
  <si>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</si>
  <si>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</si>
  <si>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</si>
  <si>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</si>
  <si>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</si>
  <si>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</si>
  <si>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</si>
  <si>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</si>
  <si>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</si>
  <si>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</si>
  <si>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</si>
  <si>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</si>
  <si>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</si>
  <si>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</si>
  <si>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</si>
  <si>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</si>
  <si>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</si>
  <si>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</si>
  <si>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</si>
  <si>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</si>
  <si>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</si>
  <si>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</si>
  <si>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</si>
  <si>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</si>
  <si>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</si>
  <si>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</si>
  <si>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</si>
  <si>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</si>
  <si>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</si>
  <si>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</si>
  <si>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</si>
  <si>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</si>
  <si>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</si>
  <si>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</si>
  <si>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</si>
  <si>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</si>
  <si>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</si>
  <si>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</si>
  <si>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</si>
  <si>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</si>
  <si>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</si>
  <si>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</si>
  <si>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</si>
  <si>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</si>
  <si>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</si>
  <si>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</si>
  <si>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</si>
  <si>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</si>
  <si>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</si>
  <si>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</si>
  <si>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</si>
  <si>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</si>
  <si>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</si>
  <si>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</si>
  <si>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</si>
  <si>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</si>
  <si>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</si>
  <si>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</si>
  <si>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</si>
  <si>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</si>
  <si>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</si>
  <si>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</si>
  <si>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</si>
  <si>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</si>
  <si>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</si>
  <si>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</si>
  <si>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</si>
  <si>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</si>
  <si>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</si>
  <si>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</si>
  <si>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</si>
  <si>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</si>
  <si>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</si>
  <si>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</si>
  <si>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</si>
  <si>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</si>
  <si>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</si>
  <si>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</si>
  <si>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</si>
  <si>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</si>
  <si>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</si>
  <si>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</si>
  <si>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</si>
  <si>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</si>
  <si>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</si>
  <si>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</si>
  <si>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</si>
  <si>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</si>
  <si>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</si>
  <si>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</si>
  <si>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</si>
  <si>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</si>
  <si>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</si>
  <si>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</si>
  <si>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</si>
  <si>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</si>
  <si>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</si>
  <si>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</si>
  <si>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</si>
  <si>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</si>
  <si>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</si>
  <si>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</si>
  <si>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</si>
  <si>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</si>
  <si>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</si>
  <si>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</si>
  <si>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</si>
  <si>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</si>
  <si>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</si>
  <si>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</si>
  <si>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</si>
  <si>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</si>
  <si>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</si>
  <si>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</si>
  <si>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</si>
  <si>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</si>
  <si>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</si>
  <si>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</si>
  <si>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</si>
  <si>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</si>
  <si>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</si>
  <si>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</si>
  <si>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</si>
  <si>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</si>
  <si>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</si>
  <si>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</si>
  <si>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</si>
  <si>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</si>
  <si>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</si>
  <si>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</si>
  <si>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</si>
  <si>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</si>
  <si>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</si>
  <si>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</si>
  <si>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</si>
  <si>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</si>
  <si>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</si>
  <si>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</si>
  <si>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</si>
  <si>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</si>
  <si>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</si>
  <si>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</si>
  <si>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</si>
  <si>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</si>
  <si>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</si>
  <si>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</si>
  <si>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</si>
  <si>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</si>
  <si>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</si>
  <si>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</si>
  <si>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</si>
  <si>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</si>
  <si>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</si>
  <si>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</si>
  <si>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</si>
  <si>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</si>
  <si>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</si>
  <si>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</si>
  <si>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</si>
  <si>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</si>
  <si>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</si>
  <si>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</si>
  <si>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</si>
  <si>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</si>
  <si>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</si>
  <si>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</si>
  <si>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</si>
  <si>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</si>
  <si>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</si>
  <si>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</si>
  <si>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</si>
  <si>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</si>
  <si>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</si>
  <si>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</si>
  <si>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</si>
  <si>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</si>
  <si>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</si>
  <si>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</si>
  <si>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</si>
  <si>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</si>
  <si>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</si>
  <si>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</si>
  <si>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</si>
  <si>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</si>
  <si>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</si>
  <si>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</si>
  <si>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</si>
  <si>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</si>
  <si>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</si>
  <si>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</si>
  <si>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</si>
  <si>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</si>
  <si>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</si>
  <si>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</si>
  <si>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</si>
  <si>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</si>
  <si>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</si>
  <si>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</si>
  <si>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</si>
  <si>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</si>
  <si>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</si>
  <si>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</si>
  <si>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</si>
  <si>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</si>
  <si>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</si>
  <si>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</si>
  <si>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</si>
  <si>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</si>
  <si>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</si>
  <si>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</si>
  <si>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</si>
  <si>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</si>
  <si>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</si>
  <si>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</si>
  <si>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</si>
  <si>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</si>
  <si>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</si>
  <si>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</si>
  <si>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</si>
  <si>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</si>
  <si>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</si>
  <si>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</si>
  <si>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</si>
  <si>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</si>
  <si>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</si>
  <si>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</si>
  <si>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</si>
  <si>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</si>
  <si>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</si>
  <si>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</si>
  <si>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</si>
  <si>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</si>
  <si>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</si>
  <si>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</si>
  <si>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</si>
  <si>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</si>
  <si>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</si>
  <si>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</si>
  <si>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</si>
  <si>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</si>
  <si>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</si>
  <si>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</si>
  <si>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</si>
  <si>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</si>
  <si>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</si>
  <si>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</si>
  <si>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</si>
  <si>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</si>
  <si>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</si>
  <si>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</si>
  <si>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</si>
  <si>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</si>
  <si>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</si>
  <si>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</si>
  <si>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</si>
  <si>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</si>
  <si>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</si>
  <si>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</si>
  <si>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</si>
  <si>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</si>
  <si>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</si>
  <si>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</si>
  <si>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</si>
  <si>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</si>
  <si>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</si>
  <si>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</si>
  <si>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</si>
  <si>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</si>
  <si>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</si>
  <si>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</si>
  <si>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</si>
  <si>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</si>
  <si>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</si>
  <si>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</si>
  <si>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</si>
  <si>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</si>
  <si>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</si>
  <si>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</si>
  <si>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</si>
  <si>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</si>
  <si>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</si>
  <si>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</si>
  <si>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</si>
  <si>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</si>
  <si>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</si>
  <si>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</si>
  <si>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</si>
  <si>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</si>
  <si>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</si>
  <si>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</si>
  <si>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</si>
  <si>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</si>
  <si>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</si>
  <si>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</si>
  <si>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</si>
  <si>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</si>
  <si>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</si>
  <si>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</si>
  <si>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</si>
  <si>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</si>
  <si>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</si>
  <si>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</si>
  <si>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</si>
  <si>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</si>
  <si>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</si>
  <si>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</si>
  <si>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</si>
  <si>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</si>
  <si>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</si>
  <si>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</si>
  <si>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</si>
  <si>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</si>
  <si>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</si>
  <si>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</si>
  <si>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</si>
  <si>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</si>
  <si>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</si>
  <si>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</si>
  <si>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</si>
  <si>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</si>
  <si>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</si>
  <si>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</si>
  <si>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</si>
  <si>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</si>
  <si>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</si>
  <si>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</si>
  <si>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</si>
  <si>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</si>
  <si>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</si>
  <si>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</si>
  <si>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</si>
  <si>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</si>
  <si>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</si>
  <si>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</si>
  <si>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</si>
  <si>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</si>
  <si>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</si>
  <si>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</si>
  <si>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</si>
  <si>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</si>
  <si>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</si>
  <si>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</si>
  <si>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</si>
  <si>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</si>
  <si>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</si>
  <si>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</si>
  <si>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</si>
  <si>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</si>
  <si>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</si>
  <si>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</si>
  <si>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</si>
  <si>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</si>
  <si>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</si>
  <si>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</si>
  <si>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</si>
  <si>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</si>
  <si>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</si>
  <si>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</si>
  <si>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</si>
  <si>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</si>
  <si>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</si>
  <si>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</si>
  <si>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</si>
  <si>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</si>
  <si>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</si>
  <si>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</si>
  <si>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</si>
  <si>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</si>
  <si>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</si>
  <si>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</si>
  <si>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</si>
  <si>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</si>
  <si>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</si>
  <si>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</si>
  <si>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</si>
  <si>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</si>
  <si>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</si>
  <si>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</si>
  <si>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</si>
  <si>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</si>
  <si>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</si>
  <si>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</si>
  <si>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</si>
  <si>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</si>
  <si>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</si>
  <si>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</si>
  <si>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</si>
  <si>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</si>
  <si>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</si>
  <si>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</si>
  <si>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</si>
  <si>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</si>
  <si>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</si>
  <si>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</si>
  <si>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</si>
  <si>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</si>
  <si>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</si>
  <si>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</si>
  <si>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</si>
  <si>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</si>
  <si>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</si>
  <si>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</si>
  <si>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</si>
  <si>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</si>
  <si>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</si>
  <si>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</si>
  <si>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</si>
  <si>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</si>
  <si>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</si>
  <si>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</si>
  <si>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</si>
  <si>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</si>
  <si>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</si>
  <si>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</si>
  <si>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</si>
  <si>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</si>
  <si>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</si>
  <si>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</si>
  <si>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</si>
  <si>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</si>
  <si>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</si>
  <si>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</si>
  <si>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</si>
  <si>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</si>
  <si>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</si>
  <si>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</si>
  <si>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</si>
  <si>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</si>
  <si>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</si>
  <si>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</si>
  <si>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</si>
  <si>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</si>
  <si>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</si>
  <si>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</si>
  <si>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</si>
  <si>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</si>
  <si>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</si>
  <si>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</si>
  <si>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</si>
  <si>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</si>
  <si>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</si>
  <si>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</si>
  <si>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</si>
  <si>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</si>
  <si>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</si>
  <si>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</si>
  <si>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</si>
  <si>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</si>
  <si>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</si>
  <si>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</si>
  <si>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</si>
  <si>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</si>
  <si>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</si>
  <si>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</si>
  <si>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</si>
  <si>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</si>
  <si>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</si>
  <si>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</si>
  <si>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</si>
  <si>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</si>
  <si>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</si>
  <si>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</si>
  <si>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</si>
  <si>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</si>
  <si>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</si>
  <si>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</si>
  <si>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</si>
  <si>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</si>
  <si>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</si>
  <si>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</si>
  <si>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</si>
  <si>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</si>
  <si>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</si>
  <si>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</si>
  <si>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</si>
  <si>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</si>
  <si>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</si>
  <si>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</si>
  <si>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</si>
  <si>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</si>
  <si>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</si>
  <si>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</si>
  <si>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</si>
  <si>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</si>
  <si>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</si>
  <si>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</si>
  <si>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</si>
  <si>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</si>
  <si>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</si>
  <si>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</si>
  <si>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</si>
  <si>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</si>
  <si>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</si>
  <si>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</si>
  <si>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</si>
  <si>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</si>
  <si>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</si>
  <si>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</si>
  <si>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</si>
  <si>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</si>
  <si>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</si>
  <si>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</si>
  <si>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</si>
  <si>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</si>
  <si>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</si>
  <si>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</si>
  <si>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</si>
  <si>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</si>
  <si>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</si>
  <si>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</si>
  <si>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</si>
  <si>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</si>
  <si>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</si>
  <si>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</si>
  <si>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</si>
  <si>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</si>
  <si>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</si>
  <si>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</si>
  <si>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</si>
  <si>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</si>
  <si>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</si>
  <si>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</si>
  <si>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</si>
  <si>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</si>
  <si>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</si>
  <si>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</si>
  <si>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</si>
  <si>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</si>
  <si>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</si>
  <si>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</si>
  <si>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</si>
  <si>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</si>
  <si>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</si>
  <si>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</si>
  <si>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</si>
  <si>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</si>
  <si>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</si>
  <si>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</si>
  <si>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</si>
  <si>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</si>
  <si>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</si>
  <si>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</si>
  <si>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</si>
  <si>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</si>
  <si>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</si>
  <si>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</si>
  <si>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</si>
  <si>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</si>
  <si>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</si>
  <si>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</si>
  <si>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</si>
  <si>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</si>
  <si>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</si>
  <si>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</si>
  <si>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</si>
  <si>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</si>
  <si>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</si>
  <si>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</si>
  <si>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</si>
  <si>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</si>
  <si>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</si>
  <si>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</si>
  <si>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</si>
  <si>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</si>
  <si>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</si>
  <si>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</si>
  <si>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</si>
  <si>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</si>
  <si>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</si>
  <si>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</si>
  <si>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</si>
  <si>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</si>
  <si>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</si>
  <si>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</si>
  <si>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</si>
  <si>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</si>
  <si>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</si>
  <si>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</si>
  <si>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</si>
  <si>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</si>
  <si>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</si>
  <si>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</si>
  <si>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</si>
  <si>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</si>
  <si>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</si>
  <si>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</si>
  <si>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</si>
  <si>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</si>
  <si>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</si>
  <si>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</si>
  <si>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</si>
  <si>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</si>
  <si>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</si>
  <si>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</si>
  <si>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</si>
  <si>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</si>
  <si>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</si>
  <si>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</si>
  <si>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</si>
  <si>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</si>
  <si>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</si>
  <si>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</si>
  <si>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</si>
  <si>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</si>
  <si>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</si>
  <si>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</si>
  <si>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</si>
  <si>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</si>
  <si>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</si>
  <si>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</si>
  <si>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</si>
  <si>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</si>
  <si>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</si>
  <si>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</si>
  <si>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</si>
  <si>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</si>
  <si>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</si>
  <si>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</si>
  <si>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</si>
  <si>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</si>
  <si>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</si>
  <si>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</si>
  <si>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</si>
  <si>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</si>
  <si>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</si>
  <si>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</si>
  <si>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</si>
  <si>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</si>
  <si>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</si>
  <si>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</si>
  <si>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</si>
  <si>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</si>
  <si>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</si>
  <si>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</si>
  <si>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</si>
  <si>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</si>
  <si>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</si>
  <si>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</si>
  <si>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</si>
  <si>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</si>
  <si>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</si>
  <si>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</si>
  <si>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</si>
  <si>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</si>
  <si>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</si>
  <si>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</si>
  <si>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</si>
  <si>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</si>
  <si>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</si>
  <si>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</si>
  <si>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</si>
  <si>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</si>
  <si>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</si>
  <si>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</si>
  <si>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</si>
  <si>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</si>
  <si>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</si>
  <si>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</si>
  <si>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</si>
  <si>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</si>
  <si>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</si>
  <si>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</si>
  <si>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</si>
  <si>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</si>
  <si>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</si>
  <si>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</si>
  <si>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</si>
  <si>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</si>
  <si>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</si>
  <si>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</si>
  <si>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</si>
  <si>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</si>
  <si>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</si>
  <si>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</si>
  <si>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</si>
  <si>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</si>
  <si>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</si>
  <si>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</si>
  <si>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</si>
  <si>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</si>
  <si>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</si>
  <si>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</si>
  <si>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</si>
  <si>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</si>
  <si>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</si>
  <si>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</si>
  <si>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</si>
  <si>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</si>
  <si>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</si>
  <si>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</si>
  <si>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</si>
  <si>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</si>
  <si>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</si>
  <si>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</si>
  <si>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</si>
  <si>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</si>
  <si>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</si>
  <si>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</si>
  <si>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</si>
  <si>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</si>
  <si>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</si>
  <si>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</si>
  <si>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</si>
  <si>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</si>
  <si>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</si>
  <si>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</si>
  <si>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</si>
  <si>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</si>
  <si>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</si>
  <si>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</si>
  <si>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</si>
  <si>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</si>
  <si>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</si>
  <si>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</si>
  <si>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</si>
  <si>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</si>
  <si>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</si>
  <si>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</si>
  <si>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</si>
  <si>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</si>
  <si>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</si>
  <si>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</si>
  <si>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</si>
  <si>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</si>
  <si>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</si>
  <si>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</si>
  <si>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</si>
  <si>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</si>
  <si>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</si>
  <si>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</si>
  <si>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</si>
  <si>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</si>
  <si>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</si>
  <si>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</si>
  <si>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</si>
  <si>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</si>
  <si>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</si>
  <si>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</si>
  <si>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</si>
  <si>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</si>
  <si>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</si>
  <si>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</si>
  <si>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</si>
  <si>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</si>
  <si>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</si>
  <si>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</si>
  <si>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</si>
  <si>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</si>
  <si>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</si>
  <si>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</si>
  <si>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</si>
  <si>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</si>
  <si>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</si>
  <si>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</si>
  <si>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</si>
  <si>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</si>
  <si>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</si>
  <si>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</si>
  <si>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</si>
  <si>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</si>
  <si>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</si>
  <si>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</si>
  <si>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</si>
  <si>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</si>
  <si>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</si>
  <si>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</si>
  <si>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</si>
  <si>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</si>
  <si>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</si>
  <si>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</si>
  <si>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</si>
  <si>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</si>
  <si>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</si>
  <si>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</si>
  <si>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</si>
  <si>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</si>
  <si>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</si>
  <si>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</si>
  <si>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</si>
  <si>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</si>
  <si>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</si>
  <si>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</si>
  <si>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</si>
  <si>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</si>
  <si>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</si>
  <si>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</si>
  <si>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</si>
  <si>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</si>
  <si>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</si>
  <si>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</si>
  <si>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</si>
  <si>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</si>
  <si>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</si>
  <si>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</si>
  <si>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</si>
  <si>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</si>
  <si>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</si>
  <si>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</si>
  <si>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</si>
  <si>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</si>
  <si>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</si>
  <si>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</si>
  <si>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</si>
  <si>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</si>
  <si>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</si>
  <si>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</si>
  <si>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</si>
  <si>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</si>
  <si>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</si>
  <si>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</si>
  <si>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</si>
  <si>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</si>
  <si>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</si>
  <si>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</si>
  <si>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</si>
  <si>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</si>
  <si>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</si>
  <si>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</si>
  <si>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</si>
  <si>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</si>
  <si>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</si>
  <si>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</si>
  <si>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</si>
  <si>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</si>
  <si>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</si>
  <si>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</si>
  <si>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</si>
  <si>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</si>
  <si>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</si>
  <si>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</si>
  <si>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</si>
  <si>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</si>
  <si>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</si>
  <si>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</si>
  <si>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</si>
  <si>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</si>
  <si>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</si>
  <si>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</si>
  <si>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</si>
  <si>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</si>
  <si>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</si>
  <si>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</si>
  <si>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</si>
  <si>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</si>
  <si>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</si>
  <si>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</si>
  <si>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</si>
  <si>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</si>
  <si>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</si>
  <si>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</si>
  <si>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</si>
  <si>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</si>
  <si>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</si>
  <si>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</si>
  <si>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</si>
  <si>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</si>
  <si>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</si>
  <si>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</si>
  <si>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</si>
  <si>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</si>
  <si>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</si>
  <si>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</si>
  <si>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</si>
  <si>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</si>
  <si>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</si>
  <si>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</si>
  <si>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</si>
  <si>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</si>
  <si>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</si>
  <si>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</si>
  <si>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</si>
  <si>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</si>
  <si>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</si>
  <si>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</si>
  <si>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</si>
  <si>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</si>
  <si>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</si>
  <si>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</si>
  <si>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</si>
  <si>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</si>
  <si>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</si>
  <si>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</si>
  <si>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</si>
  <si>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</si>
  <si>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</si>
  <si>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</si>
  <si>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</si>
  <si>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</si>
  <si>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</si>
  <si>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</si>
  <si>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</si>
  <si>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</si>
  <si>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</si>
  <si>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</si>
  <si>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</si>
  <si>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</si>
  <si>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</si>
  <si>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</si>
  <si>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</si>
  <si>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</si>
  <si>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</si>
  <si>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</si>
  <si>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</si>
  <si>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</si>
  <si>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</si>
  <si>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</si>
  <si>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</si>
  <si>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</si>
  <si>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</si>
  <si>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</si>
  <si>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</si>
  <si>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</si>
  <si>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</si>
  <si>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</si>
  <si>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</si>
  <si>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</si>
  <si>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</si>
  <si>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</si>
  <si>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</si>
  <si>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</si>
  <si>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</si>
  <si>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</si>
  <si>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</si>
  <si>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</si>
  <si>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</si>
  <si>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</si>
  <si>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</si>
  <si>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</si>
  <si>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</si>
  <si>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</si>
  <si>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</si>
  <si>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</si>
  <si>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</si>
  <si>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</si>
  <si>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</si>
  <si>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</si>
  <si>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</si>
  <si>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</si>
  <si>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</si>
  <si>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</si>
  <si>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</si>
  <si>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</si>
  <si>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</si>
  <si>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</si>
  <si>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</si>
  <si>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</si>
  <si>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</si>
  <si>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</si>
  <si>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</si>
  <si>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</si>
  <si>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</si>
  <si>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</si>
  <si>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</si>
  <si>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</si>
  <si>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</si>
  <si>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</si>
  <si>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</si>
  <si>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</si>
  <si>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</si>
  <si>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</si>
  <si>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</si>
  <si>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</si>
  <si>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</si>
  <si>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</si>
  <si>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</si>
  <si>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</si>
  <si>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</si>
  <si>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</si>
  <si>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</si>
  <si>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</si>
  <si>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</si>
  <si>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</si>
  <si>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</si>
  <si>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</si>
  <si>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</si>
  <si>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</si>
  <si>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</si>
  <si>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</si>
  <si>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</si>
  <si>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</si>
  <si>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</si>
  <si>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</si>
  <si>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</si>
  <si>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</si>
  <si>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</si>
  <si>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</si>
  <si>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</si>
  <si>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</si>
  <si>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</si>
  <si>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</si>
  <si>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</si>
  <si>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</si>
  <si>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</si>
  <si>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</si>
  <si>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</si>
  <si>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</si>
  <si>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</si>
  <si>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</si>
  <si>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</si>
  <si>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</si>
  <si>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</si>
  <si>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</si>
  <si>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</si>
  <si>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</si>
  <si>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</si>
  <si>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</si>
  <si>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</si>
  <si>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</si>
  <si>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</si>
  <si>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</si>
  <si>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</si>
  <si>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</si>
  <si>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</si>
  <si>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</si>
  <si>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</si>
  <si>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</si>
  <si>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</si>
  <si>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</si>
  <si>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</si>
  <si>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</si>
  <si>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</si>
  <si>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</si>
  <si>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</si>
  <si>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</si>
  <si>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</si>
  <si>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</si>
  <si>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</si>
  <si>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</si>
  <si>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</si>
  <si>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</si>
  <si>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</si>
  <si>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</si>
  <si>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</si>
  <si>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</si>
  <si>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</si>
  <si>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</si>
  <si>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</si>
  <si>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</si>
  <si>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</si>
  <si>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</si>
  <si>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</si>
  <si>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</si>
  <si>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</si>
  <si>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</si>
  <si>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</si>
  <si>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</si>
  <si>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</si>
  <si>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</si>
  <si>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</si>
  <si>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</si>
  <si>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</si>
  <si>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</si>
  <si>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</si>
  <si>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</si>
  <si>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</si>
  <si>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</si>
  <si>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</si>
  <si>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</si>
  <si>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</si>
  <si>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</si>
  <si>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</si>
  <si>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</si>
  <si>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</si>
  <si>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</si>
  <si>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</si>
  <si>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</si>
  <si>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</si>
  <si>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</si>
  <si>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</si>
  <si>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</si>
  <si>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</si>
  <si>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</si>
  <si>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</si>
  <si>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</si>
  <si>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</si>
  <si>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</si>
  <si>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</si>
  <si>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</si>
  <si>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</si>
  <si>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</si>
  <si>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</si>
  <si>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</si>
  <si>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</si>
  <si>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</si>
  <si>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</si>
  <si>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</si>
  <si>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</si>
  <si>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</si>
  <si>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</si>
  <si>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</si>
  <si>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</si>
  <si>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</si>
  <si>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</si>
  <si>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</si>
  <si>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</si>
  <si>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</si>
  <si>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</si>
  <si>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</si>
  <si>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</si>
  <si>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</si>
  <si>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</si>
  <si>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</si>
  <si>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</si>
  <si>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</si>
  <si>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</si>
  <si>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</si>
  <si>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</si>
  <si>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</si>
  <si>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</si>
  <si>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</si>
  <si>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</si>
  <si>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</si>
  <si>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</si>
  <si>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</si>
  <si>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</si>
  <si>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</si>
  <si>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</si>
  <si>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</si>
  <si>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</si>
  <si>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</si>
  <si>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</si>
  <si>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</si>
  <si>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</si>
  <si>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</si>
  <si>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</si>
  <si>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</si>
  <si>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</si>
  <si>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</si>
  <si>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</si>
  <si>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</si>
  <si>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</si>
  <si>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</si>
  <si>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</si>
  <si>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</si>
  <si>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</si>
  <si>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</si>
  <si>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</si>
  <si>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</si>
  <si>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</si>
  <si>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</si>
  <si>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</si>
  <si>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</si>
  <si>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</si>
  <si>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</si>
  <si>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</si>
  <si>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</si>
  <si>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</si>
  <si>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</si>
  <si>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</si>
  <si>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</si>
  <si>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</si>
  <si>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</si>
  <si>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</si>
  <si>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</si>
  <si>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</si>
  <si>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</si>
  <si>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</si>
  <si>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</si>
  <si>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</si>
  <si>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</si>
  <si>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</si>
  <si>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</si>
  <si>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</si>
  <si>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</si>
  <si>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</si>
  <si>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</si>
  <si>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</si>
  <si>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</si>
  <si>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</si>
  <si>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</si>
  <si>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</si>
  <si>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</si>
  <si>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</si>
  <si>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</si>
  <si>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</si>
  <si>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</si>
  <si>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</si>
  <si>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</si>
  <si>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</si>
  <si>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</si>
  <si>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</si>
  <si>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</si>
  <si>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</si>
  <si>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</si>
  <si>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</si>
  <si>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</si>
  <si>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</si>
  <si>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</si>
  <si>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</si>
  <si>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</si>
  <si>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</si>
  <si>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</si>
  <si>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</si>
  <si>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</si>
  <si>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</si>
  <si>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</si>
  <si>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</si>
  <si>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</si>
  <si>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</si>
  <si>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</si>
  <si>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</si>
  <si>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</si>
  <si>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</si>
  <si>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</si>
  <si>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</si>
  <si>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</si>
  <si>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</si>
  <si>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</si>
  <si>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</si>
  <si>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</si>
  <si>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</si>
  <si>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</si>
  <si>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</si>
  <si>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</si>
  <si>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</si>
  <si>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</si>
  <si>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</si>
  <si>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</si>
  <si>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</si>
  <si>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</si>
  <si>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</si>
  <si>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</si>
  <si>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</si>
  <si>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</si>
  <si>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</si>
  <si>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</si>
  <si>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</si>
  <si>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</si>
  <si>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</si>
  <si>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</si>
  <si>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</si>
  <si>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</si>
  <si>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</si>
  <si>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</si>
  <si>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</si>
  <si>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</si>
  <si>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</si>
  <si>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</si>
  <si>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</si>
  <si>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</si>
  <si>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</si>
  <si>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</si>
  <si>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</si>
  <si>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</si>
  <si>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</si>
  <si>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</si>
  <si>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</si>
  <si>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</si>
  <si>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</si>
  <si>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</si>
  <si>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</si>
  <si>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</si>
  <si>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</si>
  <si>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</si>
  <si>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</si>
  <si>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</si>
  <si>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</si>
  <si>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</si>
  <si>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</si>
  <si>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</si>
  <si>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</si>
  <si>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</si>
  <si>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</si>
  <si>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</si>
  <si>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</si>
  <si>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</si>
  <si>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</si>
  <si>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</si>
  <si>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</si>
  <si>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</si>
  <si>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</si>
  <si>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</si>
  <si>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</si>
  <si>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</si>
  <si>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</si>
  <si>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</si>
  <si>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</si>
  <si>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</si>
  <si>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</si>
  <si>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</si>
  <si>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</si>
  <si>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</si>
  <si>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</si>
  <si>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</si>
  <si>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</si>
  <si>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</si>
  <si>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</si>
  <si>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</si>
  <si>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</si>
  <si>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</si>
  <si>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</si>
  <si>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</si>
  <si>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</si>
  <si>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</si>
  <si>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</si>
  <si>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</si>
  <si>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</si>
  <si>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</si>
  <si>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</si>
  <si>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</si>
  <si>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</si>
  <si>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</si>
  <si>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</si>
  <si>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</si>
  <si>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</si>
  <si>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</si>
  <si>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</si>
  <si>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</si>
  <si>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</si>
  <si>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</si>
  <si>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</si>
  <si>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</si>
  <si>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</si>
  <si>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</si>
  <si>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</si>
  <si>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</si>
  <si>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</si>
  <si>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</si>
  <si>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</si>
  <si>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</si>
  <si>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</si>
  <si>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</si>
  <si>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</si>
  <si>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</si>
  <si>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</si>
  <si>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</si>
  <si>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</si>
  <si>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</si>
  <si>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</si>
  <si>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</si>
  <si>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</si>
  <si>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</si>
  <si>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</si>
  <si>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</si>
  <si>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</si>
  <si>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</si>
  <si>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</si>
  <si>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</si>
  <si>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</si>
  <si>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</si>
  <si>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</si>
  <si>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</si>
  <si>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</si>
  <si>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</si>
  <si>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</si>
  <si>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</si>
  <si>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</si>
  <si>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</si>
  <si>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</si>
  <si>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</si>
  <si>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</si>
  <si>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</si>
  <si>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</si>
  <si>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</si>
  <si>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</si>
  <si>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</si>
  <si>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</si>
  <si>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</si>
  <si>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</si>
  <si>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</si>
  <si>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</si>
  <si>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</si>
  <si>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</si>
  <si>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</si>
  <si>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</si>
  <si>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</si>
  <si>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</si>
  <si>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</si>
  <si>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</si>
  <si>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</si>
  <si>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</si>
  <si>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</si>
  <si>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</si>
  <si>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</si>
  <si>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</si>
  <si>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</si>
  <si>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</si>
  <si>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</si>
  <si>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</si>
  <si>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</si>
  <si>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</si>
  <si>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</si>
  <si>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</si>
  <si>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</si>
  <si>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</si>
  <si>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</si>
  <si>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</si>
  <si>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</si>
  <si>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</si>
  <si>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</si>
  <si>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</si>
  <si>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</si>
  <si>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</si>
  <si>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</si>
  <si>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</si>
  <si>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</si>
  <si>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</si>
  <si>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</si>
  <si>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</si>
  <si>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</si>
  <si>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</si>
  <si>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</si>
  <si>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</si>
  <si>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</si>
  <si>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</si>
  <si>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</si>
  <si>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</si>
  <si>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</si>
  <si>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</si>
  <si>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</si>
  <si>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</si>
  <si>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</si>
  <si>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</si>
  <si>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</si>
  <si>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</si>
  <si>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</si>
  <si>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</si>
  <si>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</si>
  <si>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</si>
  <si>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</si>
  <si>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</si>
  <si>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</si>
  <si>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</si>
  <si>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</si>
  <si>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</si>
  <si>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</si>
  <si>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</si>
  <si>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</si>
  <si>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</si>
  <si>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</si>
  <si>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</si>
  <si>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</si>
  <si>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</si>
  <si>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</si>
  <si>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</si>
  <si>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</si>
  <si>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</si>
  <si>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</si>
  <si>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</si>
  <si>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</si>
  <si>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</si>
  <si>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</si>
  <si>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</si>
  <si>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</si>
  <si>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</si>
  <si>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</si>
  <si>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</si>
  <si>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</si>
  <si>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</si>
  <si>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</si>
  <si>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</si>
  <si>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</si>
  <si>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</si>
  <si>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</si>
  <si>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</si>
  <si>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</si>
  <si>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</si>
  <si>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</si>
  <si>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</si>
  <si>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</si>
  <si>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</si>
  <si>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</si>
  <si>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</si>
  <si>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</si>
  <si>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</si>
  <si>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</si>
  <si>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</si>
  <si>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</si>
  <si>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</si>
  <si>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</si>
  <si>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</si>
  <si>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</si>
  <si>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</si>
  <si>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</si>
  <si>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</si>
  <si>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</si>
  <si>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</si>
  <si>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</si>
  <si>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</si>
  <si>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</si>
  <si>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</si>
  <si>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</si>
  <si>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</si>
  <si>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</si>
  <si>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</si>
  <si>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</si>
  <si>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</si>
  <si>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</si>
  <si>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</si>
  <si>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</si>
  <si>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</si>
  <si>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</si>
  <si>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</si>
  <si>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</si>
  <si>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</si>
  <si>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</si>
  <si>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</si>
  <si>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</si>
  <si>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</si>
  <si>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</si>
  <si>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</si>
  <si>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</si>
  <si>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</si>
  <si>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</si>
  <si>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</si>
  <si>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</si>
  <si>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</si>
  <si>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</si>
  <si>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</si>
  <si>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</si>
  <si>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</si>
  <si>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</si>
  <si>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</si>
  <si>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</si>
  <si>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</si>
  <si>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</si>
  <si>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</si>
  <si>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</si>
  <si>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</si>
  <si>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</si>
  <si>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</si>
  <si>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</si>
  <si>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</si>
  <si>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</si>
  <si>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</si>
  <si>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</si>
  <si>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</si>
  <si>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</si>
  <si>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</si>
  <si>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</si>
  <si>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</si>
  <si>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</si>
  <si>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</si>
  <si>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</si>
  <si>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</si>
  <si>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</si>
  <si>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</si>
  <si>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</si>
  <si>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</si>
  <si>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</si>
  <si>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</si>
  <si>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</si>
  <si>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</si>
  <si>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</si>
  <si>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</si>
  <si>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</si>
  <si>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</si>
  <si>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</si>
  <si>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</si>
  <si>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</si>
  <si>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</si>
  <si>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</si>
  <si>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</si>
  <si>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</si>
  <si>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</si>
  <si>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</si>
  <si>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</si>
  <si>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</si>
  <si>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</si>
  <si>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</si>
  <si>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</si>
  <si>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</si>
  <si>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</si>
  <si>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</si>
  <si>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</si>
  <si>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</si>
  <si>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</si>
  <si>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</si>
  <si>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</si>
  <si>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</si>
  <si>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</si>
  <si>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</si>
  <si>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</si>
  <si>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</si>
  <si>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</si>
  <si>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</si>
  <si>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</si>
  <si>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</si>
  <si>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</si>
  <si>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</si>
  <si>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</si>
  <si>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</si>
  <si>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</si>
  <si>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</si>
  <si>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</si>
  <si>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</si>
  <si>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</si>
  <si>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</si>
  <si>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</si>
  <si>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</si>
  <si>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</si>
  <si>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</si>
  <si>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</si>
  <si>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</si>
  <si>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</si>
  <si>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</si>
  <si>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</si>
  <si>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</si>
  <si>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</si>
  <si>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</si>
  <si>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</si>
  <si>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</si>
  <si>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</si>
  <si>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</si>
  <si>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</si>
  <si>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</si>
  <si>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</si>
  <si>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</si>
  <si>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</si>
  <si>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</si>
  <si>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</si>
  <si>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</si>
  <si>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</si>
  <si>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</si>
  <si>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</si>
  <si>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</si>
  <si>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</si>
  <si>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</si>
  <si>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</si>
  <si>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</si>
  <si>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</si>
  <si>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</si>
  <si>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</si>
  <si>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</si>
  <si>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</si>
  <si>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</si>
  <si>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</si>
  <si>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</si>
  <si>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</si>
  <si>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</si>
  <si>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</si>
  <si>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</si>
  <si>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</si>
  <si>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</si>
  <si>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</si>
  <si>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</si>
  <si>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</si>
  <si>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</si>
  <si>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</si>
  <si>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</si>
  <si>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</si>
  <si>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</si>
  <si>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</si>
  <si>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</si>
  <si>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</si>
  <si>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</si>
  <si>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</si>
  <si>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</si>
  <si>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</si>
  <si>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</si>
  <si>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</si>
  <si>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</si>
  <si>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</si>
  <si>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</si>
  <si>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</si>
  <si>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</si>
  <si>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</si>
  <si>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</si>
  <si>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</si>
  <si>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</si>
  <si>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</si>
  <si>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</si>
  <si>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</si>
  <si>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</si>
  <si>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</si>
  <si>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</si>
  <si>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</si>
  <si>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</si>
  <si>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</si>
  <si>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</si>
  <si>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</si>
  <si>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</si>
  <si>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</si>
  <si>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</si>
  <si>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</si>
  <si>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</si>
  <si>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</si>
  <si>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</si>
  <si>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</si>
  <si>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</si>
  <si>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</si>
  <si>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</si>
  <si>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</si>
  <si>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</si>
  <si>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</si>
  <si>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</si>
  <si>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</si>
  <si>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</si>
  <si>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</si>
  <si>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</si>
  <si>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</si>
  <si>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</si>
  <si>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</si>
  <si>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</si>
  <si>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</si>
  <si>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</si>
  <si>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</si>
  <si>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</si>
  <si>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</si>
  <si>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</si>
  <si>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</si>
  <si>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</si>
  <si>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</si>
  <si>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</si>
  <si>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</si>
  <si>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</si>
  <si>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</si>
  <si>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</si>
  <si>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</si>
  <si>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</si>
  <si>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</si>
  <si>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</si>
  <si>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</si>
  <si>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</si>
  <si>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</si>
  <si>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</si>
  <si>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</si>
  <si>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</si>
  <si>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</si>
  <si>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</si>
  <si>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</si>
  <si>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</si>
  <si>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</si>
  <si>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</si>
  <si>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</si>
  <si>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</si>
  <si>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</si>
  <si>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</si>
  <si>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</si>
  <si>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</si>
  <si>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</si>
  <si>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</si>
  <si>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</si>
  <si>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</si>
  <si>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</si>
  <si>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</si>
  <si>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</si>
  <si>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</si>
  <si>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</si>
  <si>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</si>
  <si>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</si>
  <si>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</si>
  <si>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</si>
  <si>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</si>
  <si>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</si>
  <si>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</si>
  <si>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</si>
  <si>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</si>
  <si>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</si>
  <si>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</si>
  <si>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</si>
  <si>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</si>
  <si>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</si>
  <si>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</si>
  <si>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</si>
  <si>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</si>
  <si>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</si>
  <si>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</si>
  <si>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</si>
  <si>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</si>
  <si>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</si>
  <si>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</si>
  <si>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</si>
  <si>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</si>
  <si>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</si>
  <si>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</si>
  <si>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</si>
  <si>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</si>
  <si>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</si>
  <si>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</si>
  <si>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</si>
  <si>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</si>
  <si>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</si>
  <si>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</si>
  <si>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</si>
  <si>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</si>
  <si>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</si>
  <si>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</si>
  <si>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</si>
  <si>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</si>
  <si>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</si>
  <si>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</si>
  <si>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</si>
  <si>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</si>
  <si>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</si>
  <si>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</si>
  <si>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</si>
  <si>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</si>
  <si>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</si>
  <si>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</si>
  <si>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</si>
  <si>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</si>
  <si>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</si>
  <si>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</si>
  <si>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</si>
  <si>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</si>
  <si>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</si>
  <si>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</si>
  <si>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</si>
  <si>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</si>
  <si>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</si>
  <si>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</si>
  <si>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</si>
  <si>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</si>
  <si>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</si>
  <si>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</si>
  <si>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</si>
  <si>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</si>
  <si>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</si>
  <si>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</si>
  <si>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</si>
  <si>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</si>
  <si>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</si>
  <si>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</si>
  <si>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</si>
  <si>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</si>
  <si>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</si>
  <si>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</si>
  <si>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</si>
  <si>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</si>
  <si>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</si>
  <si>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</si>
  <si>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</si>
  <si>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</si>
  <si>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</si>
  <si>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</si>
  <si>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</si>
  <si>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</si>
  <si>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</si>
  <si>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</si>
  <si>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</si>
  <si>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</si>
  <si>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</si>
  <si>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</si>
  <si>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</si>
  <si>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</si>
  <si>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</si>
  <si>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</si>
  <si>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</si>
  <si>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</si>
  <si>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</si>
  <si>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</si>
  <si>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</si>
  <si>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</si>
  <si>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</si>
  <si>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</si>
  <si>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</si>
  <si>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</si>
  <si>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</si>
  <si>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</si>
  <si>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</si>
  <si>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</si>
  <si>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</si>
  <si>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</si>
  <si>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</si>
  <si>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</si>
  <si>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</si>
  <si>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</si>
  <si>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</si>
  <si>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</si>
  <si>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</si>
  <si>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</si>
  <si>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</si>
  <si>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</si>
  <si>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</si>
  <si>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</si>
  <si>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</si>
  <si>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</si>
  <si>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</si>
  <si>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</si>
  <si>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</si>
  <si>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</si>
  <si>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</si>
  <si>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</si>
  <si>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</si>
  <si>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</si>
  <si>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</si>
  <si>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</si>
  <si>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</si>
  <si>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</si>
  <si>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</si>
  <si>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</si>
  <si>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</si>
  <si>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</si>
  <si>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</si>
  <si>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</si>
  <si>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</si>
  <si>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</si>
  <si>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</si>
  <si>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</si>
  <si>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</si>
  <si>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</si>
  <si>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</si>
  <si>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</si>
  <si>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</si>
  <si>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</si>
  <si>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</si>
  <si>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</si>
  <si>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</si>
  <si>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</si>
  <si>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</si>
  <si>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</si>
  <si>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</si>
  <si>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</si>
  <si>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</si>
  <si>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</si>
  <si>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</si>
  <si>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</si>
  <si>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</si>
  <si>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</si>
  <si>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</si>
  <si>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</si>
  <si>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</si>
  <si>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</si>
  <si>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</si>
  <si>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</si>
  <si>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</si>
  <si>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</si>
  <si>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</si>
  <si>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</si>
  <si>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</si>
  <si>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</si>
  <si>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</si>
  <si>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</si>
  <si>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</si>
  <si>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</si>
  <si>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</si>
  <si>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</si>
  <si>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</si>
  <si>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</si>
  <si>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</si>
  <si>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</si>
  <si>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</si>
  <si>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</si>
  <si>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</si>
  <si>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</si>
  <si>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</si>
  <si>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</si>
  <si>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</si>
  <si>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</si>
  <si>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</si>
  <si>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</si>
  <si>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</si>
  <si>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</si>
  <si>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</si>
  <si>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</si>
  <si>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</si>
  <si>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</si>
  <si>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</si>
  <si>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</si>
  <si>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</si>
  <si>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</si>
  <si>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</si>
  <si>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</si>
  <si>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</si>
  <si>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</si>
  <si>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</si>
  <si>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</si>
  <si>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</si>
  <si>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</si>
  <si>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</si>
  <si>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</si>
  <si>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</si>
  <si>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</si>
  <si>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</si>
  <si>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</si>
  <si>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</si>
  <si>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</si>
  <si>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</si>
  <si>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</si>
  <si>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</si>
  <si>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</si>
  <si>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</si>
  <si>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</si>
  <si>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</si>
  <si>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</si>
  <si>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</si>
  <si>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</si>
  <si>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</si>
  <si>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</si>
  <si>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</si>
  <si>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</si>
  <si>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</si>
  <si>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</si>
  <si>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</si>
  <si>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</si>
  <si>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</si>
  <si>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</si>
  <si>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</si>
  <si>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</si>
  <si>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</si>
  <si>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</si>
  <si>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</si>
  <si>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</si>
  <si>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</si>
  <si>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</si>
  <si>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</si>
  <si>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</si>
  <si>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</si>
  <si>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</si>
  <si>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</si>
  <si>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</si>
  <si>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</si>
  <si>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</si>
  <si>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</si>
  <si>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</si>
  <si>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</si>
  <si>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</si>
  <si>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</si>
  <si>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</si>
  <si>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</si>
  <si>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</si>
  <si>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</si>
  <si>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</si>
  <si>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</si>
  <si>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</si>
  <si>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</si>
  <si>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</si>
  <si>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</si>
  <si>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</si>
  <si>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</si>
  <si>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</si>
  <si>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</si>
  <si>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</si>
  <si>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</si>
  <si>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</si>
  <si>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</si>
  <si>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</si>
  <si>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</si>
  <si>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</si>
  <si>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</si>
  <si>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</si>
  <si>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</si>
  <si>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</si>
  <si>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</si>
  <si>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</si>
  <si>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</si>
  <si>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</si>
  <si>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</si>
  <si>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</si>
  <si>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</si>
  <si>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</si>
  <si>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</si>
  <si>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</si>
  <si>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</si>
  <si>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</si>
  <si>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</si>
  <si>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</si>
  <si>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</si>
  <si>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</si>
  <si>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</si>
  <si>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</si>
  <si>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</si>
  <si>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</si>
  <si>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</si>
  <si>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</si>
  <si>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</si>
  <si>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</si>
  <si>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</si>
  <si>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</si>
  <si>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</si>
  <si>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</si>
  <si>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</si>
  <si>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</si>
  <si>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</si>
  <si>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</si>
  <si>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</si>
  <si>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</si>
  <si>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</si>
  <si>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</si>
  <si>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</si>
  <si>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</si>
  <si>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</si>
  <si>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</si>
  <si>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</si>
  <si>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</si>
  <si>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</si>
  <si>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</si>
  <si>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</si>
  <si>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</si>
  <si>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</si>
  <si>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</si>
  <si>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</si>
  <si>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</si>
  <si>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</si>
  <si>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</si>
  <si>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</si>
  <si>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</si>
  <si>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</si>
  <si>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</si>
  <si>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</si>
  <si>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</si>
  <si>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</si>
  <si>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</si>
  <si>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</si>
  <si>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</si>
  <si>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</si>
  <si>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</si>
  <si>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</si>
  <si>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</si>
  <si>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</si>
  <si>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</si>
  <si>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</si>
  <si>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</si>
  <si>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</si>
  <si>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</si>
  <si>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</si>
  <si>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</si>
  <si>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</si>
  <si>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</si>
  <si>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</si>
  <si>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</si>
  <si>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</si>
  <si>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</si>
  <si>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</si>
  <si>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</si>
  <si>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</si>
  <si>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</si>
  <si>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</si>
  <si>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</si>
  <si>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</si>
  <si>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</si>
  <si>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</si>
  <si>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</si>
  <si>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</si>
  <si>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</si>
  <si>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</si>
  <si>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</si>
  <si>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</si>
  <si>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</si>
  <si>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</si>
  <si>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</si>
  <si>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</si>
  <si>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</si>
  <si>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</si>
  <si>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</si>
  <si>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</si>
  <si>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</si>
  <si>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</si>
  <si>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</si>
  <si>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</si>
  <si>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</si>
  <si>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</si>
  <si>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</si>
  <si>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</si>
  <si>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</si>
  <si>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</si>
  <si>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</si>
  <si>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</si>
  <si>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</si>
  <si>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</si>
  <si>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</si>
  <si>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</si>
  <si>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</si>
  <si>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</si>
  <si>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</si>
  <si>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</si>
  <si>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</si>
  <si>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</si>
  <si>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</si>
  <si>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</si>
  <si>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</si>
  <si>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</si>
  <si>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</si>
  <si>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</si>
  <si>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</si>
  <si>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</si>
  <si>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</si>
  <si>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</si>
  <si>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</si>
  <si>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</si>
  <si>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</si>
  <si>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</si>
  <si>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</si>
  <si>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</si>
  <si>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</si>
  <si>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</si>
  <si>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</si>
  <si>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</si>
  <si>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</si>
  <si>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</si>
  <si>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</si>
  <si>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</si>
  <si>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</si>
  <si>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</si>
  <si>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</si>
  <si>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</si>
  <si>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</si>
  <si>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</si>
  <si>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</si>
  <si>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</si>
  <si>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</si>
  <si>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</si>
  <si>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</si>
  <si>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</si>
  <si>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</si>
  <si>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</si>
  <si>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</si>
  <si>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</si>
  <si>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</si>
  <si>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</si>
  <si>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</si>
  <si>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</si>
  <si>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</si>
  <si>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</si>
  <si>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</si>
  <si>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</si>
  <si>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</si>
  <si>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</si>
  <si>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</si>
  <si>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</si>
  <si>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</si>
  <si>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</si>
  <si>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</si>
  <si>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</si>
  <si>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</si>
  <si>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</si>
  <si>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</si>
  <si>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</si>
  <si>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</si>
  <si>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</si>
  <si>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</si>
  <si>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</si>
  <si>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</si>
  <si>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</si>
  <si>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</si>
  <si>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</si>
  <si>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</si>
  <si>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</si>
  <si>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</si>
  <si>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</si>
  <si>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</si>
  <si>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</si>
  <si>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</si>
  <si>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</si>
  <si>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</si>
  <si>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</si>
  <si>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</si>
  <si>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</si>
  <si>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</si>
  <si>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</si>
  <si>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</si>
  <si>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</si>
  <si>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</si>
  <si>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</si>
  <si>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</si>
  <si>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</si>
  <si>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</si>
  <si>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</si>
  <si>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</si>
  <si>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</si>
  <si>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</si>
  <si>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</si>
  <si>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</si>
  <si>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</si>
  <si>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</si>
  <si>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</si>
  <si>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</si>
  <si>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</si>
  <si>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</si>
  <si>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</si>
  <si>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</si>
  <si>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</si>
  <si>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</si>
  <si>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</si>
  <si>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</si>
  <si>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</si>
  <si>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</si>
  <si>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</si>
  <si>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</si>
  <si>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</si>
  <si>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</si>
  <si>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</si>
  <si>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</si>
  <si>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</si>
  <si>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</si>
  <si>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</si>
  <si>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</si>
  <si>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</si>
  <si>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</si>
  <si>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</si>
  <si>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</si>
  <si>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</si>
  <si>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</si>
  <si>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</si>
  <si>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</si>
  <si>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</si>
  <si>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</si>
  <si>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</si>
  <si>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</si>
  <si>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</si>
  <si>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</si>
  <si>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</si>
  <si>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</si>
  <si>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</si>
  <si>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</si>
  <si>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</si>
  <si>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</si>
  <si>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</si>
  <si>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</si>
  <si>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</si>
  <si>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</si>
  <si>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</si>
  <si>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</si>
  <si>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</si>
  <si>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</si>
  <si>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</si>
  <si>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</si>
  <si>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</si>
  <si>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</si>
  <si>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</si>
  <si>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</si>
  <si>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</si>
  <si>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</si>
  <si>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</si>
  <si>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</si>
  <si>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</si>
  <si>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</si>
  <si>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</si>
  <si>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</si>
  <si>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</si>
  <si>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</si>
  <si>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</si>
  <si>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</si>
  <si>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</si>
  <si>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</si>
  <si>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</si>
  <si>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</si>
  <si>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</si>
  <si>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</si>
  <si>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</si>
  <si>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</si>
  <si>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</si>
  <si>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</si>
  <si>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</si>
  <si>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</si>
  <si>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</si>
  <si>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</si>
  <si>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</si>
  <si>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</si>
  <si>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</si>
  <si>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</si>
  <si>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</si>
  <si>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</si>
  <si>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</si>
  <si>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</si>
  <si>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</si>
  <si>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</si>
  <si>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</si>
  <si>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</si>
  <si>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</si>
  <si>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</si>
  <si>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</si>
  <si>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</si>
  <si>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</si>
  <si>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</si>
  <si>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</si>
  <si>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</si>
  <si>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</si>
  <si>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</si>
  <si>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</si>
  <si>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</si>
  <si>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</si>
  <si>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</si>
  <si>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</si>
  <si>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</si>
  <si>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</si>
  <si>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</si>
  <si>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</si>
  <si>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</si>
  <si>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</si>
  <si>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</si>
  <si>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</si>
  <si>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</si>
  <si>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</si>
  <si>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</si>
  <si>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</si>
  <si>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</si>
  <si>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</si>
  <si>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</si>
  <si>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</si>
  <si>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</si>
  <si>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</si>
  <si>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</si>
  <si>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</si>
  <si>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</si>
  <si>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</si>
  <si>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</si>
  <si>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</si>
  <si>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</si>
  <si>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</si>
  <si>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</si>
  <si>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</si>
  <si>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</si>
  <si>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</si>
  <si>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</si>
  <si>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</si>
  <si>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</si>
  <si>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</si>
  <si>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</si>
  <si>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</si>
  <si>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</si>
  <si>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</si>
  <si>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</si>
  <si>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</si>
  <si>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</si>
  <si>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</si>
  <si>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</si>
  <si>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</si>
  <si>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</si>
  <si>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</si>
  <si>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</si>
  <si>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</si>
  <si>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</si>
  <si>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</si>
  <si>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</si>
  <si>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</si>
  <si>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</si>
  <si>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</si>
  <si>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</si>
  <si>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</si>
  <si>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</si>
  <si>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</si>
  <si>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</si>
  <si>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</si>
  <si>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</si>
  <si>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</si>
  <si>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</si>
  <si>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</si>
  <si>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</si>
  <si>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</si>
  <si>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</si>
  <si>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</si>
  <si>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</si>
  <si>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</si>
  <si>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</si>
  <si>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</si>
  <si>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</si>
  <si>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</si>
  <si>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</si>
  <si>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</si>
  <si>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</si>
  <si>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</si>
  <si>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</si>
  <si>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</si>
  <si>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</si>
  <si>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</si>
  <si>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</si>
  <si>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</si>
  <si>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</si>
  <si>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</si>
  <si>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</si>
  <si>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</si>
  <si>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</si>
  <si>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</si>
  <si>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</si>
  <si>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</si>
  <si>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</si>
  <si>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</si>
  <si>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</si>
  <si>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</si>
  <si>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</si>
  <si>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</si>
  <si>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</si>
  <si>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</si>
  <si>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</si>
  <si>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</si>
  <si>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</si>
  <si>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</si>
  <si>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</si>
  <si>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</si>
  <si>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</si>
  <si>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</si>
  <si>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</si>
  <si>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</si>
  <si>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</si>
  <si>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</si>
  <si>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</si>
  <si>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</si>
  <si>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</si>
  <si>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</si>
  <si>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</si>
  <si>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</si>
  <si>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</si>
  <si>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</si>
  <si>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</si>
  <si>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</si>
  <si>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</si>
  <si>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</si>
  <si>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</si>
  <si>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</si>
  <si>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</si>
  <si>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</si>
  <si>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</si>
  <si>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</si>
  <si>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</si>
  <si>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</si>
  <si>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</si>
  <si>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</si>
  <si>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</si>
  <si>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</si>
  <si>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</si>
  <si>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</si>
  <si>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</si>
  <si>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</si>
  <si>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</si>
  <si>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</si>
  <si>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</si>
  <si>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</si>
  <si>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</si>
  <si>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</si>
  <si>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</si>
  <si>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</si>
  <si>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</si>
  <si>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</si>
  <si>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</si>
  <si>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</si>
  <si>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</si>
  <si>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</si>
  <si>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</si>
  <si>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</si>
  <si>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</si>
  <si>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</si>
  <si>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</si>
  <si>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</si>
  <si>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</si>
  <si>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</si>
  <si>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</si>
  <si>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</si>
  <si>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</si>
  <si>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</si>
  <si>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</si>
  <si>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</si>
  <si>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</si>
  <si>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</si>
  <si>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</si>
  <si>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</si>
  <si>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</si>
  <si>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</si>
  <si>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</si>
  <si>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</si>
  <si>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</si>
  <si>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</si>
  <si>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</si>
  <si>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</si>
  <si>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</si>
  <si>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</si>
  <si>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</si>
  <si>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</si>
  <si>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</si>
  <si>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</si>
  <si>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</si>
  <si>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</si>
  <si>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</si>
  <si>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</si>
  <si>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</si>
  <si>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</si>
  <si>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</si>
  <si>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</si>
  <si>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</si>
  <si>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</si>
  <si>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</si>
  <si>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</si>
  <si>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</si>
  <si>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</si>
  <si>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</si>
  <si>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</si>
  <si>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</si>
  <si>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</si>
  <si>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</si>
  <si>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</si>
  <si>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</si>
  <si>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</si>
  <si>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</si>
  <si>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</si>
  <si>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</si>
  <si>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</si>
  <si>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</si>
  <si>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</si>
  <si>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</si>
  <si>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</si>
  <si>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</si>
  <si>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</si>
  <si>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</si>
  <si>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</si>
  <si>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</si>
  <si>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</si>
  <si>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</si>
  <si>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</si>
  <si>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</si>
  <si>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</si>
  <si>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</si>
  <si>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</si>
  <si>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</si>
  <si>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</si>
  <si>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</si>
  <si>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</si>
  <si>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</si>
  <si>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</si>
  <si>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</si>
  <si>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</si>
  <si>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</si>
  <si>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</si>
  <si>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</si>
  <si>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</si>
  <si>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</si>
  <si>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</si>
  <si>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</si>
  <si>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</si>
  <si>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</si>
  <si>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</si>
  <si>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</si>
  <si>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</si>
  <si>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</si>
  <si>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</si>
  <si>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</si>
  <si>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</si>
  <si>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</si>
  <si>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</si>
  <si>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</si>
  <si>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</si>
  <si>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</si>
  <si>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</si>
  <si>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</si>
  <si>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</si>
  <si>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</si>
  <si>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</si>
  <si>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</si>
  <si>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</si>
  <si>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</si>
  <si>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</si>
  <si>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</si>
  <si>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</si>
  <si>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</si>
  <si>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</si>
  <si>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</si>
  <si>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</si>
  <si>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</si>
  <si>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</si>
  <si>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</si>
  <si>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</si>
  <si>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</si>
  <si>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</si>
  <si>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</si>
  <si>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</si>
  <si>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</si>
  <si>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</si>
  <si>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</si>
  <si>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</si>
  <si>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</si>
  <si>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</si>
  <si>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</si>
  <si>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</si>
  <si>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</si>
  <si>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</si>
  <si>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</si>
  <si>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</si>
  <si>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</si>
  <si>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</si>
  <si>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</si>
  <si>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</si>
  <si>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</si>
  <si>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</si>
  <si>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</si>
  <si>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</si>
  <si>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</si>
  <si>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</si>
  <si>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</si>
  <si>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</si>
  <si>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</si>
  <si>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</si>
  <si>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</si>
  <si>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</si>
  <si>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</si>
  <si>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</si>
  <si>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</si>
  <si>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</si>
  <si>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</si>
  <si>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</si>
  <si>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</si>
  <si>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</si>
  <si>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</si>
  <si>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</si>
  <si>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</si>
  <si>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</si>
  <si>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</si>
  <si>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</si>
  <si>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</si>
  <si>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</si>
  <si>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</si>
  <si>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</si>
  <si>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</si>
  <si>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</si>
  <si>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</si>
  <si>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</si>
  <si>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</si>
  <si>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</si>
  <si>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</si>
  <si>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</si>
  <si>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</si>
  <si>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</si>
  <si>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</si>
  <si>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</si>
  <si>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</si>
  <si>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</si>
  <si>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</si>
  <si>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</si>
  <si>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</si>
  <si>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</si>
  <si>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</si>
  <si>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</si>
  <si>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</si>
  <si>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</si>
  <si>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</si>
  <si>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</si>
  <si>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</si>
  <si>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</si>
  <si>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</si>
  <si>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</si>
  <si>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</si>
  <si>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</si>
  <si>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</si>
  <si>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</si>
  <si>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</si>
  <si>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</si>
  <si>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</si>
  <si>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</si>
  <si>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</si>
  <si>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</si>
  <si>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</si>
  <si>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</si>
  <si>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</si>
  <si>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</si>
  <si>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</si>
  <si>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</si>
  <si>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</si>
  <si>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</si>
  <si>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</si>
  <si>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</si>
  <si>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</si>
  <si>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</si>
  <si>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</si>
  <si>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</si>
  <si>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</si>
  <si>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</si>
  <si>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</si>
  <si>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</si>
  <si>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</si>
  <si>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</si>
  <si>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</si>
  <si>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</si>
  <si>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</si>
  <si>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</si>
  <si>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</si>
  <si>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</si>
  <si>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</si>
  <si>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</si>
  <si>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</si>
  <si>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</si>
  <si>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</si>
  <si>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</si>
  <si>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</si>
  <si>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</si>
  <si>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</si>
  <si>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</si>
  <si>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</si>
  <si>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</si>
  <si>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</si>
  <si>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</si>
  <si>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</si>
  <si>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</si>
  <si>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</si>
  <si>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</si>
  <si>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</si>
  <si>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</si>
  <si>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</si>
  <si>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</si>
  <si>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</si>
  <si>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</si>
  <si>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</si>
  <si>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</si>
  <si>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</si>
  <si>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</si>
  <si>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</si>
  <si>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</si>
  <si>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</si>
  <si>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</si>
  <si>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</si>
  <si>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</si>
  <si>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</si>
  <si>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</si>
  <si>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</si>
  <si>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</si>
  <si>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</si>
  <si>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</si>
  <si>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</si>
  <si>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</si>
  <si>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</si>
  <si>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</si>
  <si>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</si>
  <si>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</si>
  <si>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</si>
  <si>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</si>
  <si>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</si>
  <si>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</si>
  <si>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</si>
  <si>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</si>
  <si>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</si>
  <si>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</si>
  <si>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</si>
  <si>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</si>
  <si>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</si>
  <si>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</si>
  <si>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</si>
  <si>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</si>
  <si>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</si>
  <si>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</si>
  <si>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</si>
  <si>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</si>
  <si>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</si>
  <si>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</si>
  <si>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</si>
  <si>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</si>
  <si>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</si>
  <si>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</si>
  <si>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</si>
  <si>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</si>
  <si>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</si>
  <si>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</si>
  <si>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</si>
  <si>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</si>
  <si>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</si>
  <si>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</si>
  <si>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</si>
  <si>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</si>
  <si>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</si>
  <si>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</si>
  <si>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</si>
  <si>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</si>
  <si>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</si>
  <si>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</si>
  <si>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</si>
  <si>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</si>
  <si>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</si>
  <si>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</si>
  <si>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</si>
  <si>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</si>
  <si>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</si>
  <si>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</si>
  <si>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</si>
  <si>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</si>
  <si>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</si>
  <si>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</si>
  <si>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</si>
  <si>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</si>
  <si>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</si>
  <si>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</si>
  <si>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</si>
  <si>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</si>
  <si>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</si>
  <si>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</si>
  <si>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</si>
  <si>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</si>
  <si>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</si>
  <si>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</si>
  <si>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</si>
  <si>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</si>
  <si>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</si>
  <si>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</si>
  <si>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</si>
  <si>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</si>
  <si>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</si>
  <si>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</si>
  <si>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</si>
  <si>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</si>
  <si>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</si>
  <si>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</si>
  <si>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</si>
  <si>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</si>
  <si>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</si>
  <si>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</si>
  <si>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</si>
  <si>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</si>
  <si>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</si>
  <si>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</si>
  <si>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</si>
  <si>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</si>
  <si>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</si>
  <si>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</si>
  <si>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</si>
  <si>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</si>
  <si>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</si>
  <si>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</si>
  <si>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</si>
  <si>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</si>
  <si>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</si>
  <si>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</si>
  <si>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</si>
  <si>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</si>
  <si>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</si>
  <si>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</si>
  <si>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</si>
  <si>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</si>
  <si>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</si>
  <si>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</si>
  <si>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</si>
  <si>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</si>
  <si>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</si>
  <si>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</si>
  <si>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</si>
  <si>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</si>
  <si>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</si>
  <si>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</si>
  <si>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</si>
  <si>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</si>
  <si>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</si>
  <si>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</si>
  <si>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</si>
  <si>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</si>
  <si>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</si>
  <si>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</si>
  <si>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</si>
  <si>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</si>
  <si>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</si>
  <si>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</si>
  <si>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</si>
  <si>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</si>
  <si>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</si>
  <si>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</si>
  <si>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</si>
  <si>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</si>
  <si>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</si>
  <si>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</si>
  <si>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</si>
  <si>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</si>
  <si>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</si>
  <si>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</si>
  <si>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</si>
  <si>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</si>
  <si>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</si>
  <si>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</si>
  <si>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</si>
  <si>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</si>
  <si>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</si>
  <si>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</si>
  <si>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</si>
  <si>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</si>
  <si>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</si>
  <si>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</si>
  <si>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</si>
  <si>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</si>
  <si>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</si>
  <si>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</si>
  <si>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</si>
  <si>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</si>
  <si>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</si>
  <si>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</si>
  <si>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</si>
  <si>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</si>
  <si>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</si>
  <si>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</si>
  <si>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</si>
  <si>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</si>
  <si>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</si>
  <si>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</si>
  <si>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</si>
  <si>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</si>
  <si>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</si>
  <si>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</si>
  <si>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</si>
  <si>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</si>
  <si>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</si>
  <si>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</si>
  <si>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</si>
  <si>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</si>
  <si>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</si>
  <si>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</si>
  <si>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</si>
  <si>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</si>
  <si>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</si>
  <si>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</si>
  <si>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</si>
  <si>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</si>
  <si>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</si>
  <si>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</si>
  <si>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</si>
  <si>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</si>
  <si>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</si>
  <si>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</si>
  <si>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</si>
  <si>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</si>
  <si>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</si>
  <si>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</si>
  <si>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</si>
  <si>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</si>
  <si>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</si>
  <si>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</si>
  <si>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</si>
  <si>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</si>
  <si>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</si>
  <si>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</si>
  <si>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</si>
  <si>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</si>
  <si>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</si>
  <si>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</si>
  <si>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</si>
  <si>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</si>
  <si>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</si>
  <si>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</si>
  <si>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</si>
  <si>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</si>
  <si>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</si>
  <si>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</si>
  <si>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</si>
  <si>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</si>
  <si>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</si>
  <si>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</si>
  <si>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</si>
  <si>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</si>
  <si>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</si>
  <si>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</si>
  <si>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</si>
  <si>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</si>
  <si>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</si>
  <si>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</si>
  <si>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</si>
  <si>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</si>
  <si>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</si>
  <si>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</si>
  <si>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</si>
  <si>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</si>
  <si>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</si>
  <si>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</si>
  <si>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</si>
  <si>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</si>
  <si>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</si>
  <si>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</si>
  <si>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</si>
  <si>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</si>
  <si>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</si>
  <si>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</si>
  <si>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</si>
  <si>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</si>
  <si>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</si>
  <si>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</si>
  <si>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</si>
  <si>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</si>
  <si>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</si>
  <si>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</si>
  <si>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</si>
  <si>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</si>
  <si>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</si>
  <si>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</si>
  <si>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</si>
  <si>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</si>
  <si>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</si>
  <si>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</si>
  <si>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</si>
  <si>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</si>
  <si>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</si>
  <si>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</si>
  <si>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</si>
  <si>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</si>
  <si>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</si>
  <si>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</si>
  <si>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</si>
  <si>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</si>
  <si>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</si>
  <si>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</si>
  <si>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</si>
  <si>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</si>
  <si>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</si>
  <si>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</si>
  <si>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</si>
  <si>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</si>
  <si>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</si>
  <si>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</si>
  <si>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</si>
  <si>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</si>
  <si>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</si>
  <si>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</si>
  <si>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</si>
  <si>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</si>
  <si>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</si>
  <si>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</si>
  <si>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</si>
  <si>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</si>
  <si>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</si>
  <si>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</si>
  <si>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</si>
  <si>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</si>
  <si>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</si>
  <si>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</si>
  <si>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</si>
  <si>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</si>
  <si>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</si>
  <si>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</si>
  <si>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</si>
  <si>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</si>
  <si>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</si>
  <si>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</si>
  <si>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</si>
  <si>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</si>
  <si>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</si>
  <si>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</si>
  <si>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</si>
  <si>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</si>
  <si>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</si>
  <si>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</si>
  <si>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</si>
  <si>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</si>
  <si>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</si>
  <si>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</si>
  <si>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</si>
  <si>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</si>
  <si>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</si>
  <si>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</si>
  <si>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</si>
  <si>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</si>
  <si>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</si>
  <si>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</si>
  <si>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</si>
  <si>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</si>
  <si>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</si>
  <si>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</si>
  <si>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</si>
  <si>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</si>
  <si>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</si>
  <si>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</si>
  <si>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</si>
  <si>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</si>
  <si>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</si>
  <si>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</si>
  <si>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</si>
  <si>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</si>
  <si>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</si>
  <si>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</si>
  <si>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</si>
  <si>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</si>
  <si>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</si>
  <si>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</si>
  <si>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</si>
  <si>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</si>
  <si>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</si>
  <si>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</si>
  <si>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</si>
  <si>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</si>
  <si>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</si>
  <si>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</si>
  <si>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</si>
  <si>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</si>
  <si>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</si>
  <si>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</si>
  <si>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</si>
  <si>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</si>
  <si>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</si>
  <si>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</si>
  <si>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</si>
  <si>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</si>
  <si>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</si>
  <si>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</si>
  <si>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</si>
  <si>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</si>
  <si>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</si>
  <si>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</si>
  <si>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</si>
  <si>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</si>
  <si>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</si>
  <si>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</si>
  <si>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</si>
  <si>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</si>
  <si>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</si>
  <si>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</si>
  <si>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</si>
  <si>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</si>
  <si>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</si>
  <si>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</si>
  <si>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</si>
  <si>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</si>
  <si>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</si>
  <si>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</si>
  <si>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</si>
  <si>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</si>
  <si>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</si>
  <si>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</si>
  <si>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</si>
  <si>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</si>
  <si>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</si>
  <si>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</si>
  <si>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</si>
  <si>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</si>
  <si>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</si>
  <si>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</si>
  <si>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</si>
  <si>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</si>
  <si>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</si>
  <si>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</si>
  <si>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</si>
  <si>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</si>
  <si>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</si>
  <si>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</si>
  <si>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</si>
  <si>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</si>
  <si>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</si>
  <si>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</si>
  <si>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</si>
  <si>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</si>
  <si>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</si>
  <si>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</si>
  <si>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</si>
  <si>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</si>
  <si>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</si>
  <si>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</si>
  <si>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</si>
  <si>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</si>
  <si>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</si>
  <si>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</si>
  <si>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</si>
  <si>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</si>
  <si>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</si>
  <si>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</si>
  <si>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</si>
  <si>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</si>
  <si>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</si>
  <si>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</si>
  <si>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</si>
  <si>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</si>
  <si>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</si>
  <si>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</si>
  <si>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</si>
  <si>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</si>
  <si>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</si>
  <si>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</si>
  <si>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</si>
  <si>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</si>
  <si>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</si>
  <si>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</si>
  <si>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</si>
  <si>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</si>
  <si>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</si>
  <si>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</si>
  <si>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</si>
  <si>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</si>
  <si>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</si>
  <si>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</si>
  <si>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</si>
  <si>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</si>
  <si>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</si>
  <si>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</si>
  <si>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</si>
  <si>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</si>
  <si>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</si>
  <si>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</si>
  <si>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</si>
  <si>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</si>
  <si>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</si>
  <si>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</si>
  <si>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</si>
  <si>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</si>
  <si>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</si>
  <si>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</si>
  <si>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</si>
  <si>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</si>
  <si>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</si>
  <si>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</si>
  <si>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</si>
  <si>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</si>
  <si>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</si>
  <si>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</si>
  <si>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</si>
  <si>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</si>
  <si>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</si>
  <si>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</si>
  <si>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</si>
  <si>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</si>
  <si>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</si>
  <si>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</si>
  <si>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</si>
  <si>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</si>
  <si>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</si>
  <si>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</si>
  <si>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</si>
  <si>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</si>
  <si>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</si>
  <si>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</si>
  <si>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</si>
  <si>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</si>
  <si>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</si>
  <si>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</si>
  <si>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</si>
  <si>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</si>
  <si>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</si>
  <si>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</si>
  <si>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</si>
  <si>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</si>
  <si>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</si>
  <si>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</si>
  <si>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</si>
  <si>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</si>
  <si>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</si>
  <si>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</si>
  <si>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</si>
  <si>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</si>
  <si>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</si>
  <si>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</si>
  <si>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</si>
  <si>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</si>
  <si>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</si>
  <si>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</si>
  <si>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</si>
  <si>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</si>
  <si>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</si>
  <si>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</si>
  <si>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</si>
  <si>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</si>
  <si>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</si>
  <si>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</si>
  <si>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</si>
  <si>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</si>
  <si>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</si>
  <si>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</si>
  <si>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</si>
  <si>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</si>
  <si>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</si>
  <si>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</si>
  <si>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</si>
  <si>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</si>
  <si>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</si>
  <si>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</si>
  <si>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</si>
  <si>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</si>
  <si>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</si>
  <si>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</si>
  <si>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</si>
  <si>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</si>
  <si>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</si>
  <si>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</si>
  <si>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</si>
  <si>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</si>
  <si>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</si>
  <si>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</si>
  <si>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</si>
  <si>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</si>
  <si>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</si>
  <si>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</si>
  <si>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</si>
  <si>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</si>
  <si>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</si>
  <si>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</si>
  <si>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</si>
  <si>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</si>
  <si>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</si>
  <si>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</si>
  <si>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</si>
  <si>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</si>
  <si>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</si>
  <si>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</si>
  <si>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</si>
  <si>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</si>
  <si>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</si>
  <si>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</si>
  <si>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</si>
  <si>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</si>
  <si>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</si>
  <si>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</si>
  <si>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</si>
  <si>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</si>
  <si>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</si>
  <si>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</si>
  <si>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</si>
  <si>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</si>
  <si>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</si>
  <si>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</si>
  <si>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</si>
  <si>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</si>
  <si>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</si>
  <si>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</si>
  <si>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</si>
  <si>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</si>
  <si>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</si>
  <si>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</si>
  <si>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</si>
  <si>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</si>
  <si>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</si>
  <si>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</si>
  <si>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</si>
  <si>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</si>
  <si>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</si>
  <si>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</si>
  <si>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</si>
  <si>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</si>
  <si>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</si>
  <si>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</si>
  <si>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</si>
  <si>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</si>
  <si>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</si>
  <si>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</si>
  <si>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</si>
  <si>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</si>
  <si>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</si>
  <si>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</si>
  <si>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</si>
  <si>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</si>
  <si>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</si>
  <si>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</si>
  <si>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</si>
  <si>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</si>
  <si>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</si>
  <si>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</si>
  <si>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</si>
  <si>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</si>
  <si>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</si>
  <si>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</si>
  <si>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</si>
  <si>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</si>
  <si>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</si>
  <si>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</si>
  <si>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</si>
  <si>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</si>
  <si>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</si>
  <si>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</si>
  <si>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</si>
  <si>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</si>
  <si>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</si>
  <si>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</si>
  <si>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</si>
  <si>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</si>
  <si>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</si>
  <si>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</si>
  <si>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</si>
  <si>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</si>
  <si>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</si>
  <si>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</si>
  <si>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</si>
  <si>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</si>
  <si>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</si>
  <si>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</si>
  <si>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</si>
  <si>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</si>
  <si>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</si>
  <si>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</si>
  <si>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</si>
  <si>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</si>
  <si>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</si>
  <si>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</si>
  <si>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</si>
  <si>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</si>
  <si>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</si>
  <si>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</si>
  <si>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</si>
  <si>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</si>
  <si>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</si>
  <si>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</si>
  <si>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</si>
  <si>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</si>
  <si>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</si>
  <si>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</si>
  <si>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</si>
  <si>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</si>
  <si>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</si>
  <si>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</si>
  <si>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</si>
  <si>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</si>
  <si>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</si>
  <si>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</si>
  <si>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</si>
  <si>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</si>
  <si>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</si>
  <si>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</si>
  <si>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</si>
  <si>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</si>
  <si>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</si>
  <si>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</si>
  <si>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</si>
  <si>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</si>
  <si>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</si>
  <si>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</si>
  <si>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</si>
  <si>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</si>
  <si>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</si>
  <si>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</si>
  <si>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</si>
  <si>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</si>
  <si>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</si>
  <si>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</si>
  <si>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</si>
  <si>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</si>
  <si>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</si>
  <si>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</si>
  <si>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</si>
  <si>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</si>
  <si>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</si>
  <si>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</si>
  <si>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</si>
  <si>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</si>
  <si>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</si>
  <si>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</si>
  <si>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</si>
  <si>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</si>
  <si>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</si>
  <si>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</si>
  <si>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</si>
  <si>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</si>
  <si>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</si>
  <si>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</si>
  <si>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</si>
  <si>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</si>
  <si>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</si>
  <si>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</si>
  <si>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</si>
  <si>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</si>
  <si>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</si>
  <si>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</si>
  <si>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</si>
  <si>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</si>
  <si>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</si>
  <si>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</si>
  <si>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</si>
  <si>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</si>
  <si>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</si>
  <si>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</si>
  <si>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</si>
  <si>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</si>
  <si>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</si>
  <si>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</si>
  <si>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</si>
  <si>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</si>
  <si>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</si>
  <si>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</si>
  <si>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</si>
  <si>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</si>
  <si>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</si>
  <si>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</si>
  <si>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</si>
  <si>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</si>
  <si>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</si>
  <si>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</si>
  <si>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</si>
  <si>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</si>
  <si>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</si>
  <si>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</si>
  <si>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</si>
  <si>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</si>
  <si>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</si>
  <si>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</si>
  <si>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</si>
  <si>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</si>
  <si>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</si>
  <si>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</si>
  <si>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</si>
  <si>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</si>
  <si>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</si>
  <si>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</si>
  <si>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</si>
  <si>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</si>
  <si>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</si>
  <si>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</si>
  <si>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</si>
  <si>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</si>
  <si>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</si>
  <si>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</si>
  <si>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</si>
  <si>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</si>
  <si>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</si>
  <si>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</si>
  <si>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</si>
  <si>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</si>
  <si>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</si>
  <si>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</si>
  <si>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</si>
  <si>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</si>
  <si>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</si>
  <si>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</si>
  <si>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</si>
  <si>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</si>
  <si>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</si>
  <si>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</si>
  <si>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</si>
  <si>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</si>
  <si>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</si>
  <si>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</si>
  <si>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</si>
  <si>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</si>
  <si>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</si>
  <si>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</si>
  <si>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</si>
  <si>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</si>
  <si>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</si>
  <si>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</si>
  <si>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</si>
  <si>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</si>
  <si>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</si>
  <si>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</si>
  <si>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</si>
  <si>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</si>
  <si>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</si>
  <si>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</si>
  <si>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</si>
  <si>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</si>
  <si>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</si>
  <si>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</si>
  <si>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</si>
  <si>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</si>
  <si>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</si>
  <si>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</si>
  <si>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</si>
  <si>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</si>
  <si>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</si>
  <si>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</si>
  <si>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</si>
  <si>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</si>
  <si>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</si>
  <si>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</si>
  <si>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</si>
  <si>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</si>
  <si>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</si>
  <si>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</si>
  <si>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</si>
  <si>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</si>
  <si>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</si>
  <si>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</si>
  <si>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</si>
  <si>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</si>
  <si>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</si>
  <si>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</si>
  <si>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</si>
  <si>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</si>
  <si>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</si>
  <si>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</si>
  <si>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</si>
  <si>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</si>
  <si>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</si>
  <si>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</si>
  <si>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</si>
  <si>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</si>
  <si>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</si>
  <si>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</si>
  <si>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</si>
  <si>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</si>
  <si>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</si>
  <si>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</si>
  <si>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</si>
  <si>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</si>
  <si>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</si>
  <si>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</si>
  <si>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</si>
  <si>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</si>
  <si>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</si>
  <si>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</si>
  <si>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</si>
  <si>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</si>
  <si>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</si>
  <si>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</si>
  <si>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</si>
  <si>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</si>
  <si>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</si>
  <si>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</si>
  <si>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</si>
  <si>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</si>
  <si>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</si>
  <si>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</si>
  <si>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</si>
  <si>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</si>
  <si>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</si>
  <si>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</si>
  <si>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</si>
  <si>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</si>
  <si>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</si>
  <si>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</si>
  <si>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</si>
  <si>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</si>
  <si>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</si>
  <si>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</si>
  <si>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</si>
  <si>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</si>
  <si>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</si>
  <si>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</si>
  <si>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</si>
  <si>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</si>
  <si>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</si>
  <si>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</si>
  <si>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</si>
  <si>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</si>
  <si>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</si>
  <si>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</si>
  <si>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</si>
  <si>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</si>
  <si>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</si>
  <si>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</si>
  <si>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</si>
  <si>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</si>
  <si>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</si>
  <si>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</si>
  <si>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</si>
  <si>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</si>
  <si>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</si>
  <si>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</si>
  <si>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</si>
  <si>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</si>
  <si>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</si>
  <si>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</si>
  <si>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</si>
  <si>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</si>
  <si>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</si>
  <si>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</si>
  <si>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</si>
  <si>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</si>
  <si>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</si>
  <si>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</si>
  <si>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</si>
  <si>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</si>
  <si>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</si>
  <si>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</si>
  <si>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</si>
  <si>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</si>
  <si>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</si>
  <si>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</si>
  <si>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</si>
  <si>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</si>
  <si>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</si>
  <si>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</si>
  <si>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</si>
  <si>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</si>
  <si>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</si>
  <si>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</si>
  <si>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</si>
  <si>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</si>
  <si>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</si>
  <si>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</si>
  <si>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</si>
  <si>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</si>
  <si>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</si>
  <si>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</si>
  <si>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</si>
  <si>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</si>
  <si>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</si>
  <si>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</si>
  <si>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</si>
  <si>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</si>
  <si>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</si>
  <si>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</si>
  <si>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</si>
  <si>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</si>
  <si>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</si>
  <si>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</si>
  <si>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</si>
  <si>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</si>
  <si>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</si>
  <si>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</si>
  <si>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</si>
  <si>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</si>
  <si>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</si>
  <si>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</si>
  <si>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</si>
  <si>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</si>
  <si>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</si>
  <si>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</si>
  <si>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</si>
  <si>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</si>
  <si>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</si>
  <si>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</si>
  <si>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</si>
  <si>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</si>
  <si>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</si>
  <si>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</si>
  <si>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</si>
  <si>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</si>
  <si>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</si>
  <si>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</si>
  <si>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</si>
  <si>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</si>
  <si>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</si>
  <si>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</si>
  <si>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</si>
  <si>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</si>
  <si>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</si>
  <si>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</si>
  <si>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</si>
  <si>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</si>
  <si>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</si>
  <si>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</si>
  <si>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</si>
  <si>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</si>
  <si>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</si>
  <si>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</si>
  <si>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</si>
  <si>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</si>
  <si>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</si>
  <si>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</si>
  <si>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</si>
  <si>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</si>
  <si>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</si>
  <si>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</si>
  <si>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</si>
  <si>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</si>
  <si>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</si>
  <si>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</si>
  <si>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</si>
  <si>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</si>
  <si>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</si>
  <si>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</si>
  <si>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</si>
  <si>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</si>
  <si>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</si>
  <si>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</si>
  <si>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</si>
  <si>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</si>
  <si>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</si>
  <si>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</si>
  <si>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</si>
  <si>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</si>
  <si>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</si>
  <si>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</si>
  <si>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</si>
  <si>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</si>
  <si>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</si>
  <si>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</si>
  <si>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</si>
  <si>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</si>
  <si>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</si>
  <si>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</si>
  <si>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</si>
  <si>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</si>
  <si>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</si>
  <si>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</si>
  <si>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</si>
  <si>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</si>
  <si>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</si>
  <si>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</si>
  <si>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</si>
  <si>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</si>
  <si>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</si>
  <si>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</si>
  <si>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</si>
  <si>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</si>
  <si>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</si>
  <si>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</si>
  <si>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</si>
  <si>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</si>
  <si>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</si>
  <si>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</si>
  <si>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</si>
  <si>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</si>
  <si>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</si>
  <si>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</si>
  <si>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</si>
  <si>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</si>
  <si>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</si>
  <si>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</si>
  <si>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</si>
  <si>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</si>
  <si>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</si>
  <si>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</si>
  <si>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</si>
  <si>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</si>
  <si>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</si>
  <si>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</si>
  <si>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</si>
  <si>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</si>
  <si>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</si>
  <si>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</si>
  <si>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</si>
  <si>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</si>
  <si>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</si>
  <si>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</si>
  <si>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</si>
  <si>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</si>
  <si>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</si>
  <si>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</si>
  <si>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</si>
  <si>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</si>
  <si>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</si>
  <si>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</si>
  <si>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</si>
  <si>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</si>
  <si>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</si>
  <si>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</si>
  <si>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</si>
  <si>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</si>
  <si>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</si>
  <si>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</si>
  <si>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</si>
  <si>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</si>
  <si>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</si>
  <si>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</si>
  <si>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</si>
  <si>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</si>
  <si>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</si>
  <si>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</si>
  <si>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</si>
  <si>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</si>
  <si>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</si>
  <si>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</si>
  <si>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</si>
  <si>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</si>
  <si>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</si>
  <si>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</si>
  <si>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</si>
  <si>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</si>
  <si>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</si>
  <si>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</si>
  <si>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</si>
  <si>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</si>
  <si>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</si>
  <si>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</si>
  <si>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</si>
  <si>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</si>
  <si>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</si>
  <si>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</si>
  <si>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</si>
  <si>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</si>
  <si>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</si>
  <si>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</si>
  <si>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</si>
  <si>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</si>
  <si>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</si>
  <si>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</si>
  <si>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</si>
  <si>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</si>
  <si>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</si>
  <si>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</si>
  <si>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</si>
  <si>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</si>
  <si>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</si>
  <si>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</si>
  <si>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</si>
  <si>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</si>
  <si>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</si>
  <si>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</si>
  <si>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</si>
  <si>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</si>
  <si>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</si>
  <si>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</si>
  <si>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</si>
  <si>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</si>
  <si>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</si>
  <si>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</si>
  <si>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</si>
  <si>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</si>
  <si>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</si>
  <si>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</si>
  <si>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</si>
  <si>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</si>
  <si>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</si>
  <si>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</si>
  <si>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</si>
  <si>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</si>
  <si>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</si>
  <si>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</si>
  <si>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</si>
  <si>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</si>
  <si>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</si>
  <si>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</si>
  <si>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</si>
  <si>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</si>
  <si>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</si>
  <si>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</si>
  <si>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</si>
  <si>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</si>
  <si>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</si>
  <si>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</si>
  <si>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</si>
  <si>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</si>
  <si>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</si>
  <si>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</si>
  <si>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</si>
  <si>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</si>
  <si>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</si>
  <si>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</si>
  <si>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</si>
  <si>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</si>
  <si>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</si>
  <si>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</si>
  <si>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</si>
  <si>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</si>
  <si>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</si>
  <si>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</si>
  <si>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</si>
  <si>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</si>
  <si>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</si>
  <si>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</si>
  <si>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</si>
  <si>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</si>
  <si>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</si>
  <si>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</si>
  <si>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</si>
  <si>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</si>
  <si>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</si>
  <si>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</si>
  <si>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</si>
  <si>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</si>
  <si>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</si>
  <si>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</si>
  <si>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</si>
  <si>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</si>
  <si>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</si>
  <si>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</si>
  <si>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</si>
  <si>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</si>
  <si>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</si>
  <si>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</si>
  <si>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</si>
  <si>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</si>
  <si>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</si>
  <si>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</si>
  <si>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</si>
  <si>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</si>
  <si>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</si>
  <si>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</si>
  <si>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</si>
  <si>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</si>
  <si>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</si>
  <si>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</si>
  <si>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</si>
  <si>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</si>
  <si>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</si>
  <si>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</si>
  <si>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</si>
  <si>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</si>
  <si>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</si>
  <si>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</si>
  <si>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</si>
  <si>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</si>
  <si>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</si>
  <si>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</si>
  <si>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</si>
  <si>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</si>
  <si>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</si>
  <si>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</si>
  <si>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</si>
  <si>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</si>
  <si>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</si>
  <si>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</si>
  <si>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</si>
  <si>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</si>
  <si>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</si>
  <si>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</si>
  <si>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</si>
  <si>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</si>
  <si>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</si>
  <si>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</si>
  <si>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</si>
  <si>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</si>
  <si>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</si>
  <si>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</si>
  <si>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</si>
  <si>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</si>
  <si>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</si>
  <si>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</si>
  <si>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</si>
  <si>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</si>
  <si>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</si>
  <si>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</si>
  <si>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</si>
  <si>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</si>
  <si>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</si>
  <si>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</si>
  <si>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</si>
  <si>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</si>
  <si>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</si>
  <si>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</si>
  <si>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</si>
  <si>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</si>
  <si>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</si>
  <si>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</si>
  <si>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</si>
  <si>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</si>
  <si>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</si>
  <si>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</si>
  <si>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</si>
  <si>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</si>
  <si>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</si>
  <si>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</si>
  <si>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</si>
  <si>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</si>
  <si>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</si>
  <si>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</si>
  <si>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</si>
  <si>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</si>
  <si>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</si>
  <si>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</si>
  <si>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</si>
  <si>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</si>
  <si>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</si>
  <si>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</si>
  <si>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</si>
  <si>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</si>
  <si>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</si>
  <si>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</si>
  <si>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</si>
  <si>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</si>
  <si>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</si>
  <si>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</si>
  <si>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</si>
  <si>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</si>
  <si>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</si>
  <si>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</si>
  <si>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</si>
  <si>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</si>
  <si>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</si>
  <si>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</si>
  <si>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</si>
  <si>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</si>
  <si>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</si>
  <si>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</si>
  <si>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</si>
  <si>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</si>
  <si>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</si>
  <si>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</si>
  <si>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</si>
  <si>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</si>
  <si>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</si>
  <si>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</si>
  <si>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</si>
  <si>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</si>
  <si>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</si>
  <si>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</si>
  <si>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</si>
  <si>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</si>
  <si>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</si>
  <si>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</si>
  <si>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</si>
  <si>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</si>
  <si>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</si>
  <si>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</si>
  <si>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</si>
  <si>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</si>
  <si>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</si>
  <si>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</si>
  <si>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</si>
  <si>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</si>
  <si>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</si>
  <si>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</si>
  <si>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</si>
  <si>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</si>
  <si>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</si>
  <si>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</si>
  <si>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</si>
  <si>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</si>
  <si>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</si>
  <si>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</si>
  <si>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</si>
  <si>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</si>
  <si>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</si>
  <si>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</si>
  <si>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</si>
  <si>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</si>
  <si>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</si>
  <si>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</si>
  <si>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</si>
  <si>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</si>
  <si>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</si>
  <si>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</si>
  <si>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</si>
  <si>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</si>
  <si>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</si>
  <si>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</si>
  <si>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</si>
  <si>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</si>
  <si>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</si>
  <si>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</si>
  <si>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</si>
  <si>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</si>
  <si>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</si>
  <si>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</si>
  <si>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</si>
  <si>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</si>
  <si>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</si>
  <si>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</si>
  <si>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</si>
  <si>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</si>
  <si>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</si>
  <si>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</si>
  <si>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</si>
  <si>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</si>
  <si>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</si>
  <si>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</si>
  <si>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</si>
  <si>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</si>
  <si>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</si>
  <si>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</si>
  <si>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</si>
  <si>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</si>
  <si>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</si>
  <si>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</si>
  <si>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</si>
  <si>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</si>
  <si>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</si>
  <si>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</si>
  <si>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</si>
  <si>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</si>
  <si>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</si>
  <si>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</si>
  <si>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</si>
  <si>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</si>
  <si>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</si>
  <si>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</si>
  <si>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</si>
  <si>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</si>
  <si>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</si>
  <si>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</si>
  <si>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</si>
  <si>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</si>
  <si>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</si>
  <si>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</si>
  <si>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</si>
  <si>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</si>
  <si>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</si>
  <si>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</si>
  <si>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</si>
  <si>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</si>
  <si>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</si>
  <si>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</si>
  <si>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</si>
  <si>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</si>
  <si>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</si>
  <si>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</si>
  <si>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</si>
  <si>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</si>
  <si>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</si>
  <si>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</si>
  <si>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</si>
  <si>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</si>
  <si>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</si>
  <si>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</si>
  <si>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</si>
  <si>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</si>
  <si>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</si>
  <si>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</si>
  <si>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</si>
  <si>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</si>
  <si>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</si>
  <si>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</si>
  <si>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</si>
  <si>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</si>
  <si>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</si>
  <si>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</si>
  <si>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</si>
  <si>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</si>
  <si>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</si>
  <si>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</si>
  <si>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</si>
  <si>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</si>
  <si>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</si>
  <si>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</si>
  <si>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</si>
  <si>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</si>
  <si>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</si>
  <si>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</si>
  <si>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</si>
  <si>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</si>
  <si>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</si>
  <si>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</si>
  <si>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</si>
  <si>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</si>
  <si>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</si>
  <si>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</si>
  <si>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</si>
  <si>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</si>
  <si>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</si>
  <si>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</si>
  <si>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</si>
  <si>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</si>
  <si>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</si>
  <si>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</si>
  <si>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</si>
  <si>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</si>
  <si>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</si>
  <si>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</si>
  <si>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</si>
  <si>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</si>
  <si>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</si>
  <si>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</si>
  <si>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</si>
  <si>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</si>
  <si>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</si>
  <si>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</si>
  <si>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</si>
  <si>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</si>
  <si>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</si>
  <si>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</si>
  <si>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</si>
  <si>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</si>
  <si>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</si>
  <si>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</si>
  <si>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</si>
  <si>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</si>
  <si>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</si>
  <si>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</si>
  <si>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</si>
  <si>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</si>
  <si>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</si>
  <si>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</si>
  <si>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</si>
  <si>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</si>
  <si>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</si>
  <si>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</si>
  <si>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</si>
  <si>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</si>
  <si>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</si>
  <si>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</si>
  <si>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</si>
  <si>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</si>
  <si>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</si>
  <si>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</si>
  <si>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</si>
  <si>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</si>
  <si>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</si>
  <si>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</si>
  <si>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</si>
  <si>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</si>
  <si>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</si>
  <si>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</si>
  <si>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</si>
  <si>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</si>
  <si>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</si>
  <si>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</si>
  <si>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</si>
  <si>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</si>
  <si>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</si>
  <si>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</si>
  <si>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</si>
  <si>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</si>
  <si>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</si>
  <si>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</si>
  <si>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</si>
  <si>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</si>
  <si>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</si>
  <si>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</si>
  <si>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</si>
  <si>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</si>
  <si>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</si>
  <si>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</si>
  <si>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</si>
  <si>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</si>
  <si>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</si>
  <si>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</si>
  <si>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</si>
  <si>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</si>
  <si>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</si>
  <si>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</si>
  <si>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</si>
  <si>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</si>
  <si>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</si>
  <si>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</si>
  <si>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</si>
  <si>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</si>
  <si>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</si>
  <si>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</si>
  <si>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</si>
  <si>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</si>
  <si>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</si>
  <si>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</si>
  <si>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</si>
  <si>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</si>
  <si>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</si>
  <si>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</si>
  <si>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</si>
  <si>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</si>
  <si>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</si>
  <si>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</si>
  <si>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</si>
  <si>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</si>
  <si>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</si>
  <si>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</si>
  <si>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</si>
  <si>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</si>
  <si>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</si>
  <si>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</si>
  <si>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</si>
  <si>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</si>
  <si>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</si>
  <si>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</si>
  <si>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</si>
  <si>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</si>
  <si>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</si>
  <si>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</si>
  <si>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</si>
  <si>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</si>
  <si>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</si>
  <si>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</si>
  <si>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</si>
  <si>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</si>
  <si>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</si>
  <si>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</si>
  <si>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</si>
  <si>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</si>
  <si>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</si>
  <si>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</si>
  <si>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</si>
  <si>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</si>
  <si>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</si>
  <si>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</si>
  <si>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</si>
  <si>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</si>
  <si>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</si>
  <si>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</si>
  <si>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</si>
  <si>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</si>
  <si>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</si>
  <si>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</si>
  <si>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</si>
  <si>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</si>
  <si>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</si>
  <si>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</si>
  <si>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</si>
  <si>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</si>
  <si>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</si>
  <si>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</si>
  <si>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</si>
  <si>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</si>
  <si>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</si>
  <si>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</si>
  <si>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</si>
  <si>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</si>
  <si>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</si>
  <si>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</si>
  <si>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</si>
  <si>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</si>
  <si>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</si>
  <si>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</si>
  <si>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</si>
  <si>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</si>
  <si>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</si>
  <si>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</si>
  <si>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</si>
  <si>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</si>
  <si>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</si>
  <si>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</si>
  <si>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</si>
  <si>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</si>
  <si>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</si>
  <si>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</si>
  <si>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</si>
  <si>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</si>
  <si>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</si>
  <si>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</si>
  <si>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</si>
  <si>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</si>
  <si>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</si>
  <si>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</si>
  <si>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</si>
  <si>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</si>
  <si>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</si>
  <si>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</si>
  <si>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</si>
  <si>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</si>
  <si>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</si>
  <si>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</si>
  <si>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</si>
  <si>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</si>
  <si>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</si>
  <si>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</si>
  <si>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</si>
  <si>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</si>
  <si>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</si>
  <si>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</si>
  <si>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</si>
  <si>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</si>
  <si>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</si>
  <si>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</si>
  <si>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</si>
  <si>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</si>
  <si>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</si>
  <si>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</si>
  <si>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</si>
  <si>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</si>
  <si>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</si>
  <si>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</si>
  <si>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</si>
  <si>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</si>
  <si>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</si>
  <si>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</si>
  <si>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</si>
  <si>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</si>
  <si>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</si>
  <si>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</si>
  <si>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</si>
  <si>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</si>
  <si>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</si>
  <si>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</si>
  <si>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</si>
  <si>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</si>
  <si>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</si>
  <si>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</si>
  <si>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</si>
  <si>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</si>
  <si>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</si>
  <si>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</si>
  <si>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</si>
  <si>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</si>
  <si>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</si>
  <si>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</si>
  <si>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</si>
  <si>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</si>
  <si>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</si>
  <si>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</si>
  <si>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</si>
  <si>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</si>
  <si>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</si>
  <si>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</si>
  <si>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</si>
  <si>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</si>
  <si>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</si>
  <si>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</si>
  <si>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</si>
  <si>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</si>
  <si>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</si>
  <si>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</si>
  <si>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</si>
  <si>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</si>
  <si>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</si>
  <si>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</si>
  <si>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</si>
  <si>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</si>
  <si>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</si>
  <si>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</si>
  <si>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</si>
  <si>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</si>
  <si>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</si>
  <si>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</si>
  <si>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</si>
  <si>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</si>
  <si>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</si>
  <si>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</si>
  <si>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</si>
  <si>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</si>
  <si>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</si>
  <si>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</si>
  <si>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</si>
  <si>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</si>
  <si>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</si>
  <si>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</si>
  <si>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</si>
  <si>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</si>
  <si>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</si>
  <si>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</si>
  <si>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</si>
  <si>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</si>
  <si>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</si>
  <si>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</si>
  <si>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</si>
  <si>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</si>
  <si>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</si>
  <si>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</si>
  <si>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</si>
  <si>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</si>
  <si>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</si>
  <si>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</si>
  <si>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</si>
  <si>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</si>
  <si>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</si>
  <si>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</si>
  <si>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</si>
  <si>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</si>
  <si>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</si>
  <si>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</si>
  <si>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</si>
  <si>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</si>
  <si>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</si>
  <si>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</si>
  <si>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</si>
  <si>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</si>
  <si>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</si>
  <si>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</si>
  <si>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</si>
  <si>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</si>
  <si>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</si>
  <si>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</si>
  <si>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</si>
  <si>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</si>
  <si>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</si>
  <si>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</si>
  <si>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</si>
  <si>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</si>
  <si>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</si>
  <si>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</si>
  <si>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</si>
  <si>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</si>
  <si>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</si>
  <si>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</si>
  <si>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</si>
  <si>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</si>
  <si>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</si>
  <si>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</si>
  <si>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</si>
  <si>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</si>
  <si>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</si>
  <si>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</si>
  <si>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</si>
  <si>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</si>
  <si>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</si>
  <si>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</si>
  <si>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</si>
  <si>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</si>
  <si>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</si>
  <si>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</si>
  <si>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</si>
  <si>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</si>
  <si>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</si>
  <si>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</si>
  <si>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</si>
  <si>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</si>
  <si>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</si>
  <si>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</si>
  <si>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</si>
  <si>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</si>
  <si>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</si>
  <si>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</si>
  <si>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</si>
  <si>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</si>
  <si>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</si>
  <si>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</si>
  <si>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</si>
  <si>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</si>
  <si>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</si>
  <si>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</si>
  <si>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</si>
  <si>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</si>
  <si>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</si>
  <si>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</si>
  <si>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</si>
  <si>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</si>
  <si>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</si>
  <si>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</si>
  <si>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</si>
  <si>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</si>
  <si>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</si>
  <si>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</si>
  <si>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</si>
  <si>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</si>
  <si>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</si>
  <si>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</si>
  <si>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</si>
  <si>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</si>
  <si>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</si>
  <si>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</si>
  <si>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</si>
  <si>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</si>
  <si>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</si>
  <si>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</si>
  <si>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</si>
  <si>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</si>
  <si>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</si>
  <si>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</si>
  <si>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</si>
  <si>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</si>
  <si>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</si>
  <si>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</si>
  <si>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</si>
  <si>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</si>
  <si>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</si>
  <si>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</si>
  <si>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</si>
  <si>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</si>
  <si>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</si>
  <si>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</si>
  <si>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</si>
  <si>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</si>
  <si>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</si>
  <si>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</si>
  <si>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</si>
  <si>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</si>
  <si>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</si>
  <si>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</si>
  <si>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</si>
  <si>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</si>
  <si>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</si>
  <si>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</si>
  <si>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</si>
  <si>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</si>
  <si>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</si>
  <si>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</si>
  <si>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</si>
  <si>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</si>
  <si>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</si>
  <si>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</si>
  <si>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</si>
  <si>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</si>
  <si>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</si>
  <si>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</si>
  <si>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</si>
  <si>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</si>
  <si>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</si>
  <si>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</si>
  <si>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</si>
  <si>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</si>
  <si>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</si>
  <si>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</si>
  <si>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</si>
  <si>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</si>
  <si>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</si>
  <si>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</si>
  <si>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</si>
  <si>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</si>
  <si>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</si>
  <si>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</si>
  <si>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</si>
  <si>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</si>
  <si>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</si>
  <si>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</si>
  <si>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</si>
  <si>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</si>
  <si>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</si>
  <si>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</si>
  <si>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</si>
  <si>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</si>
  <si>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</si>
  <si>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</si>
  <si>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</si>
  <si>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</si>
  <si>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</si>
  <si>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</si>
  <si>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</si>
  <si>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</si>
  <si>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</si>
  <si>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</si>
  <si>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</si>
  <si>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</si>
  <si>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</si>
  <si>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</si>
  <si>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</si>
  <si>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</si>
  <si>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</si>
  <si>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</si>
  <si>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</si>
  <si>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</si>
  <si>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</si>
  <si>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</si>
  <si>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</si>
  <si>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</si>
  <si>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</si>
  <si>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</si>
  <si>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</si>
  <si>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</si>
  <si>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</si>
  <si>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</si>
  <si>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</si>
  <si>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</si>
  <si>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</si>
  <si>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</si>
  <si>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</si>
  <si>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</si>
  <si>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</si>
  <si>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</si>
  <si>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</si>
  <si>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</si>
  <si>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</si>
  <si>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</si>
  <si>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</si>
  <si>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</si>
  <si>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</si>
  <si>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</si>
  <si>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</si>
  <si>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</si>
  <si>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</si>
  <si>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</si>
  <si>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</si>
  <si>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</si>
  <si>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</si>
  <si>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</si>
  <si>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</si>
  <si>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</si>
  <si>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</si>
  <si>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</si>
  <si>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</si>
  <si>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</si>
  <si>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</si>
  <si>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</si>
  <si>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</si>
  <si>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</si>
  <si>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</si>
  <si>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</si>
  <si>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</si>
  <si>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</si>
  <si>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</si>
  <si>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</si>
  <si>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</si>
  <si>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</si>
  <si>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</si>
  <si>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</si>
  <si>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</si>
  <si>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</si>
  <si>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</si>
  <si>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</si>
  <si>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</si>
  <si>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</si>
  <si>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</si>
  <si>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</si>
  <si>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</si>
  <si>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</si>
  <si>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</si>
  <si>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</si>
  <si>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</si>
  <si>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</si>
  <si>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</si>
  <si>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</si>
  <si>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</si>
  <si>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</si>
  <si>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</si>
  <si>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</si>
  <si>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</si>
  <si>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</si>
  <si>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</si>
  <si>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</si>
  <si>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</si>
  <si>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</si>
  <si>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</si>
  <si>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</si>
  <si>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</si>
  <si>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</si>
  <si>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</si>
  <si>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</si>
  <si>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</si>
  <si>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</si>
  <si>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</si>
  <si>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</si>
  <si>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</si>
  <si>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</si>
  <si>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</si>
  <si>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</si>
  <si>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</si>
  <si>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</si>
  <si>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</si>
  <si>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</si>
  <si>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</si>
  <si>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</si>
  <si>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</si>
  <si>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</si>
  <si>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</si>
  <si>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</si>
  <si>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</si>
  <si>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</si>
  <si>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</si>
  <si>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</si>
  <si>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</si>
  <si>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</si>
  <si>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</si>
  <si>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</si>
  <si>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</si>
  <si>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</si>
  <si>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</si>
  <si>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</si>
  <si>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</si>
  <si>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</si>
  <si>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</si>
  <si>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</si>
  <si>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</si>
  <si>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</si>
  <si>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</si>
  <si>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</si>
  <si>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</si>
  <si>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</si>
  <si>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</si>
  <si>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</si>
  <si>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</si>
  <si>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</si>
  <si>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</si>
  <si>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</si>
  <si>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</si>
  <si>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</si>
  <si>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</si>
  <si>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</si>
  <si>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</si>
  <si>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</si>
  <si>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</si>
  <si>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</si>
  <si>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</si>
  <si>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</si>
  <si>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</si>
  <si>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</si>
  <si>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</si>
  <si>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</si>
  <si>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</si>
  <si>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</si>
  <si>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</si>
  <si>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</si>
  <si>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</si>
  <si>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</si>
  <si>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</si>
  <si>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</si>
  <si>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</si>
  <si>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</si>
  <si>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</si>
  <si>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</si>
  <si>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</si>
  <si>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</si>
  <si>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</si>
  <si>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</si>
  <si>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</si>
  <si>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</si>
  <si>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</si>
  <si>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</si>
  <si>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</si>
  <si>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</si>
  <si>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</si>
  <si>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</si>
  <si>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</si>
  <si>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</si>
  <si>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</si>
  <si>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</si>
  <si>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</si>
  <si>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</si>
  <si>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</si>
  <si>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</si>
  <si>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</si>
  <si>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</si>
  <si>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</si>
  <si>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</si>
  <si>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</si>
  <si>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</si>
  <si>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</si>
  <si>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</si>
  <si>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</si>
  <si>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</si>
  <si>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</si>
  <si>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</si>
  <si>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</si>
  <si>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</si>
  <si>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</si>
  <si>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</si>
  <si>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</si>
  <si>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</si>
  <si>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</si>
  <si>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</si>
  <si>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</si>
  <si>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</si>
  <si>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</si>
  <si>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</si>
  <si>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</si>
  <si>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</si>
  <si>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</si>
  <si>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</si>
  <si>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</si>
  <si>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</si>
  <si>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</si>
  <si>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</si>
  <si>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</si>
  <si>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</si>
  <si>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</si>
  <si>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</si>
  <si>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</si>
  <si>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</si>
  <si>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</si>
  <si>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</si>
  <si>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</si>
  <si>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</si>
  <si>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</si>
  <si>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</si>
  <si>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</si>
  <si>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</si>
  <si>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</si>
  <si>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</si>
  <si>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</si>
  <si>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</si>
  <si>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</si>
  <si>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</si>
  <si>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</si>
  <si>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</si>
  <si>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</si>
  <si>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</si>
  <si>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</si>
  <si>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</si>
  <si>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</si>
  <si>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</si>
  <si>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</si>
  <si>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</si>
  <si>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</si>
  <si>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</si>
  <si>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</si>
  <si>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</si>
  <si>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</si>
  <si>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</si>
  <si>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</si>
  <si>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</si>
  <si>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</si>
  <si>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</si>
  <si>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</si>
  <si>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</si>
  <si>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</si>
  <si>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</si>
  <si>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</si>
  <si>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</si>
  <si>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</si>
  <si>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</si>
  <si>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</si>
  <si>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</si>
  <si>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</si>
  <si>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</si>
  <si>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</si>
  <si>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</si>
  <si>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</si>
  <si>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</si>
  <si>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</si>
  <si>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</si>
  <si>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</si>
  <si>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</si>
  <si>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</si>
  <si>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</si>
  <si>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</si>
  <si>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</si>
  <si>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</si>
  <si>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</si>
  <si>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</si>
  <si>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</si>
  <si>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</si>
  <si>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</si>
  <si>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</si>
  <si>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</si>
  <si>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</si>
  <si>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</si>
  <si>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</si>
  <si>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</si>
  <si>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</si>
  <si>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</si>
  <si>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</si>
  <si>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</si>
  <si>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</si>
  <si>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</si>
  <si>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</si>
  <si>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</si>
  <si>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</si>
  <si>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</si>
  <si>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</si>
  <si>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</si>
  <si>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</si>
  <si>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</si>
  <si>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</si>
  <si>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</si>
  <si>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</si>
  <si>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</si>
  <si>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</si>
  <si>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</si>
  <si>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</si>
  <si>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</si>
  <si>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</si>
  <si>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</si>
  <si>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</si>
  <si>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</si>
  <si>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</si>
  <si>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</si>
  <si>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</si>
  <si>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</si>
  <si>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</si>
  <si>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</si>
  <si>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</si>
  <si>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</si>
  <si>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</si>
  <si>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</si>
  <si>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</si>
  <si>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</si>
  <si>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</si>
  <si>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</si>
  <si>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</si>
  <si>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</si>
  <si>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</si>
  <si>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</si>
  <si>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</si>
  <si>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</si>
  <si>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</si>
  <si>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</si>
  <si>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</si>
  <si>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</si>
  <si>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</si>
  <si>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</si>
  <si>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</si>
  <si>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</si>
  <si>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</si>
  <si>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</si>
  <si>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</si>
  <si>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</si>
  <si>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</si>
  <si>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</si>
  <si>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</si>
  <si>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</si>
  <si>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</si>
  <si>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</si>
  <si>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</si>
  <si>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</si>
  <si>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</si>
  <si>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</si>
  <si>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</si>
  <si>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</si>
  <si>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</si>
  <si>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</si>
  <si>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</si>
  <si>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</si>
  <si>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</si>
  <si>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</si>
  <si>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</si>
  <si>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</si>
  <si>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</si>
  <si>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</si>
  <si>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</si>
  <si>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</si>
  <si>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</si>
  <si>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</si>
  <si>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</si>
  <si>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</si>
  <si>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</si>
  <si>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</si>
  <si>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</si>
  <si>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</si>
  <si>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</si>
  <si>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</si>
  <si>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</si>
  <si>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</si>
  <si>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</si>
  <si>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</si>
  <si>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</si>
  <si>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</si>
  <si>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</si>
  <si>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</si>
  <si>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</si>
  <si>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</si>
  <si>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</si>
  <si>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</si>
  <si>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</si>
  <si>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</si>
  <si>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</si>
  <si>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</si>
  <si>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</si>
  <si>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</si>
  <si>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</si>
  <si>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</si>
  <si>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</si>
  <si>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</si>
  <si>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</si>
  <si>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</si>
  <si>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</si>
  <si>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</si>
  <si>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</si>
  <si>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</si>
  <si>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</si>
  <si>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</si>
  <si>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</si>
  <si>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</si>
  <si>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</si>
  <si>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</si>
  <si>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</si>
  <si>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</si>
  <si>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</si>
  <si>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</si>
  <si>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</si>
  <si>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</si>
  <si>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</si>
  <si>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</si>
  <si>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</si>
  <si>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</si>
  <si>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</si>
  <si>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</si>
  <si>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</si>
  <si>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</si>
  <si>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</si>
  <si>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</si>
  <si>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</si>
  <si>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</si>
  <si>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</si>
  <si>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</si>
  <si>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</si>
  <si>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</si>
  <si>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</si>
  <si>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</si>
  <si>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</si>
  <si>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</si>
  <si>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</si>
  <si>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</si>
  <si>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</si>
  <si>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</si>
  <si>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</si>
  <si>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</si>
  <si>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</si>
  <si>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</si>
  <si>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</si>
  <si>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</si>
  <si>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</si>
  <si>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</si>
  <si>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</si>
  <si>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</si>
  <si>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</si>
  <si>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</si>
  <si>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</si>
  <si>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</si>
  <si>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</si>
  <si>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</si>
  <si>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</si>
  <si>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</si>
  <si>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</si>
  <si>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</si>
  <si>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</si>
  <si>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</si>
  <si>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</si>
  <si>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</si>
  <si>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</si>
  <si>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</si>
  <si>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</si>
  <si>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</si>
  <si>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</si>
  <si>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</si>
  <si>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</si>
  <si>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</si>
  <si>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</si>
  <si>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</si>
  <si>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</si>
  <si>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</si>
  <si>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</si>
  <si>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</si>
  <si>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</si>
  <si>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</si>
  <si>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</si>
  <si>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</si>
  <si>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</si>
  <si>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</si>
  <si>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</si>
  <si>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</si>
  <si>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</si>
  <si>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</si>
  <si>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</si>
  <si>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</si>
  <si>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</si>
  <si>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</si>
  <si>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</si>
  <si>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</si>
  <si>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</si>
  <si>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</si>
  <si>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</si>
  <si>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</si>
  <si>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</si>
  <si>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</si>
  <si>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</si>
  <si>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</si>
  <si>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</si>
  <si>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</si>
  <si>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</si>
  <si>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</si>
  <si>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</si>
  <si>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</si>
  <si>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</si>
  <si>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</si>
  <si>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</si>
  <si>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</si>
  <si>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</si>
  <si>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</si>
  <si>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</si>
  <si>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</si>
  <si>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</si>
  <si>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</si>
  <si>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</si>
  <si>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</si>
  <si>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</si>
  <si>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</si>
  <si>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</si>
  <si>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</si>
  <si>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</si>
  <si>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</si>
  <si>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</si>
  <si>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</si>
  <si>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</si>
  <si>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</si>
  <si>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</si>
  <si>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</si>
  <si>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</si>
  <si>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</si>
  <si>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</si>
  <si>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</si>
  <si>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</si>
  <si>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</si>
  <si>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</si>
  <si>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</si>
  <si>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</si>
  <si>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</si>
  <si>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</si>
  <si>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</si>
  <si>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</si>
  <si>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</si>
  <si>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</si>
  <si>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</si>
  <si>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</si>
  <si>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</si>
  <si>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</si>
  <si>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</si>
  <si>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</si>
  <si>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</si>
  <si>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</si>
  <si>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</si>
  <si>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</si>
  <si>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</si>
  <si>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</si>
  <si>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</si>
  <si>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</si>
  <si>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</si>
  <si>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</si>
  <si>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</si>
  <si>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</si>
  <si>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</si>
  <si>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</si>
  <si>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</si>
  <si>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</si>
  <si>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</si>
  <si>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</si>
  <si>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</si>
  <si>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</si>
  <si>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</si>
  <si>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</si>
  <si>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</si>
  <si>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</si>
  <si>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</si>
  <si>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</si>
  <si>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</si>
  <si>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</si>
  <si>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</si>
  <si>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</si>
  <si>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</si>
  <si>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</si>
  <si>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</si>
  <si>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</si>
  <si>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</si>
  <si>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</si>
  <si>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</si>
  <si>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</si>
  <si>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</si>
  <si>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</si>
  <si>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</si>
  <si>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</si>
  <si>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</si>
  <si>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</si>
  <si>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</si>
  <si>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</si>
  <si>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</si>
  <si>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</si>
  <si>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</si>
  <si>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</si>
  <si>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</si>
  <si>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</si>
  <si>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</si>
  <si>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</si>
  <si>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</si>
  <si>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</si>
  <si>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</si>
  <si>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</si>
  <si>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</si>
  <si>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</si>
  <si>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</si>
  <si>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</si>
  <si>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</si>
  <si>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</si>
  <si>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</si>
  <si>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</si>
  <si>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</si>
  <si>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</si>
  <si>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</si>
  <si>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</si>
  <si>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</si>
  <si>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</si>
  <si>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</si>
  <si>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</si>
  <si>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</si>
  <si>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</si>
  <si>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</si>
  <si>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</si>
  <si>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</si>
  <si>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</si>
  <si>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</si>
  <si>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</si>
  <si>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</si>
  <si>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</si>
  <si>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</si>
  <si>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</si>
  <si>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</si>
  <si>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</si>
  <si>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</si>
  <si>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</si>
  <si>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</si>
  <si>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</si>
  <si>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</si>
  <si>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</si>
  <si>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</si>
  <si>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</si>
  <si>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</si>
  <si>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</si>
  <si>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</si>
  <si>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</si>
  <si>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</si>
  <si>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</si>
  <si>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</si>
  <si>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</si>
  <si>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</si>
  <si>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</si>
  <si>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</si>
  <si>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</si>
  <si>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</si>
  <si>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</si>
  <si>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</si>
  <si>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</si>
  <si>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</si>
  <si>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</si>
  <si>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</si>
  <si>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</si>
  <si>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</si>
  <si>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</si>
  <si>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</si>
  <si>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</si>
  <si>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</si>
  <si>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</si>
  <si>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</si>
  <si>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</si>
  <si>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</si>
  <si>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</si>
  <si>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</si>
  <si>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</si>
  <si>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</si>
  <si>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</si>
  <si>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</si>
  <si>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</si>
  <si>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</si>
  <si>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</si>
  <si>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</si>
  <si>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</si>
  <si>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</si>
  <si>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</si>
  <si>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</si>
  <si>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</si>
  <si>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</si>
  <si>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</si>
  <si>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</si>
  <si>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</si>
  <si>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</si>
  <si>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</si>
  <si>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</si>
  <si>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</si>
  <si>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</si>
  <si>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</si>
  <si>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</si>
  <si>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</si>
  <si>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</si>
  <si>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</si>
  <si>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</si>
  <si>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</si>
  <si>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</si>
  <si>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</si>
  <si>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</si>
  <si>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</si>
  <si>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</si>
  <si>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</si>
  <si>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</si>
  <si>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</si>
  <si>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</si>
  <si>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</si>
  <si>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</si>
  <si>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</si>
  <si>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</si>
  <si>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</si>
  <si>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</si>
  <si>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</si>
  <si>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</si>
  <si>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</si>
  <si>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</si>
  <si>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</si>
  <si>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</si>
  <si>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</si>
  <si>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</si>
  <si>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</si>
  <si>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</si>
  <si>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</si>
  <si>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</si>
  <si>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</si>
  <si>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</si>
  <si>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</si>
  <si>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</si>
  <si>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</si>
  <si>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</si>
  <si>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</si>
  <si>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</si>
  <si>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</si>
  <si>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</si>
  <si>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</si>
  <si>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</si>
  <si>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</si>
  <si>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</si>
  <si>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</si>
  <si>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</si>
  <si>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</si>
  <si>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</si>
  <si>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</si>
  <si>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</si>
  <si>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</si>
  <si>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</si>
  <si>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</si>
  <si>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</si>
  <si>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</si>
  <si>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</si>
  <si>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</si>
  <si>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</si>
  <si>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</si>
  <si>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</si>
  <si>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</si>
  <si>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</si>
  <si>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</si>
  <si>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</si>
  <si>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</si>
  <si>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</si>
  <si>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</si>
  <si>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</si>
  <si>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</si>
  <si>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</si>
  <si>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</si>
  <si>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</si>
  <si>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</si>
  <si>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</si>
  <si>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</si>
  <si>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</si>
  <si>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</si>
  <si>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</si>
  <si>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</si>
  <si>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</si>
  <si>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</si>
  <si>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</si>
  <si>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</si>
  <si>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</si>
  <si>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</si>
  <si>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</si>
  <si>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</si>
  <si>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</si>
  <si>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</si>
  <si>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</si>
  <si>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</si>
  <si>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</si>
  <si>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</si>
  <si>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</si>
  <si>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</si>
  <si>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</si>
  <si>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</si>
  <si>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</si>
  <si>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</si>
  <si>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</si>
  <si>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</si>
  <si>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</si>
  <si>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</si>
  <si>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</si>
  <si>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</si>
  <si>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</si>
  <si>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</si>
  <si>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</si>
  <si>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</si>
  <si>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</si>
  <si>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</si>
  <si>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</si>
  <si>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</si>
  <si>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</si>
  <si>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</si>
  <si>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</si>
  <si>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</si>
  <si>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</si>
  <si>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</si>
  <si>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</si>
  <si>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</si>
  <si>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</si>
  <si>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</si>
  <si>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</si>
  <si>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</si>
  <si>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</si>
  <si>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</si>
  <si>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</si>
  <si>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</si>
  <si>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</si>
  <si>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</si>
  <si>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</si>
  <si>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</si>
  <si>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</si>
  <si>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</si>
  <si>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</si>
  <si>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</si>
  <si>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</si>
  <si>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</si>
  <si>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</si>
  <si>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</si>
  <si>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</si>
  <si>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</si>
  <si>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</si>
  <si>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</si>
  <si>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</si>
  <si>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</si>
  <si>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</si>
  <si>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</si>
  <si>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</si>
  <si>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</si>
  <si>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</si>
  <si>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</si>
  <si>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</si>
  <si>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</si>
  <si>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</si>
  <si>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</si>
  <si>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</si>
  <si>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</si>
  <si>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</si>
  <si>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</si>
  <si>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</si>
  <si>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</si>
  <si>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</si>
  <si>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</si>
  <si>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</si>
  <si>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</si>
  <si>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</si>
  <si>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</si>
  <si>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</si>
  <si>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</si>
  <si>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</si>
  <si>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</si>
  <si>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</si>
  <si>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</si>
  <si>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</si>
  <si>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</si>
  <si>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</si>
  <si>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</si>
  <si>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</si>
  <si>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</si>
  <si>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</si>
  <si>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</si>
  <si>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</si>
  <si>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</si>
  <si>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</si>
  <si>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</si>
  <si>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</si>
  <si>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</si>
  <si>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</si>
  <si>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</si>
  <si>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</si>
  <si>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</si>
  <si>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</si>
  <si>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</si>
  <si>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</si>
  <si>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</si>
  <si>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</si>
  <si>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</si>
  <si>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</si>
  <si>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</si>
  <si>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</si>
  <si>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</si>
  <si>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</si>
  <si>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</si>
  <si>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</si>
  <si>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</si>
  <si>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</si>
  <si>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</si>
  <si>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</si>
  <si>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</si>
  <si>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</si>
  <si>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</si>
  <si>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</si>
  <si>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</si>
  <si>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</si>
  <si>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</si>
  <si>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</si>
  <si>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</si>
  <si>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</si>
  <si>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</si>
  <si>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</si>
  <si>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</si>
  <si>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</si>
  <si>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</si>
  <si>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</si>
  <si>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</si>
  <si>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</si>
  <si>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</si>
  <si>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</si>
  <si>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</si>
  <si>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</si>
  <si>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</si>
  <si>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</si>
  <si>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</si>
  <si>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</si>
  <si>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</si>
  <si>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</si>
  <si>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</si>
  <si>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</si>
  <si>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</si>
  <si>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</si>
  <si>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</si>
  <si>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</si>
  <si>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</si>
  <si>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</si>
  <si>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</si>
  <si>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</si>
  <si>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</si>
  <si>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</si>
  <si>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</si>
  <si>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</si>
  <si>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</si>
  <si>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</si>
  <si>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</si>
  <si>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</si>
  <si>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</si>
  <si>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</si>
  <si>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</si>
  <si>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</si>
  <si>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</si>
  <si>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</si>
  <si>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</si>
  <si>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</si>
  <si>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</si>
  <si>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</si>
  <si>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</si>
  <si>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</si>
  <si>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</si>
  <si>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</si>
  <si>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</si>
  <si>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</si>
  <si>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</si>
  <si>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</si>
  <si>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</si>
  <si>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</si>
  <si>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</si>
  <si>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</si>
  <si>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</si>
  <si>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</si>
  <si>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</si>
  <si>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</si>
  <si>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</si>
  <si>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</si>
  <si>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</si>
  <si>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</si>
  <si>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</si>
  <si>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</si>
  <si>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</si>
  <si>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</si>
  <si>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</si>
  <si>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</si>
  <si>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</si>
  <si>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</si>
  <si>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</si>
  <si>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</si>
  <si>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</si>
  <si>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</si>
  <si>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</si>
  <si>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</si>
  <si>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</si>
  <si>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</si>
  <si>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</si>
  <si>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</si>
  <si>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</si>
  <si>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</si>
  <si>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</si>
  <si>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</si>
  <si>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</si>
  <si>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</si>
  <si>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</si>
  <si>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</si>
  <si>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</si>
  <si>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</si>
  <si>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</si>
  <si>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</si>
  <si>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</si>
  <si>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</si>
  <si>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</si>
  <si>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</si>
  <si>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</si>
  <si>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</si>
  <si>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</si>
  <si>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</si>
  <si>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</si>
  <si>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</si>
  <si>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</si>
  <si>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</si>
  <si>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</si>
  <si>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</si>
  <si>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</si>
  <si>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</si>
  <si>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</si>
  <si>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</si>
  <si>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</si>
  <si>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</si>
  <si>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</si>
  <si>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</si>
  <si>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</si>
  <si>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</si>
  <si>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</si>
  <si>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</si>
  <si>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</si>
  <si>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</si>
  <si>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</si>
  <si>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</si>
  <si>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</si>
  <si>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</si>
  <si>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</si>
  <si>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</si>
  <si>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</si>
  <si>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</si>
  <si>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</si>
  <si>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</si>
  <si>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</si>
  <si>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</si>
  <si>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</si>
  <si>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</si>
  <si>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</si>
  <si>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</si>
  <si>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</si>
  <si>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</si>
  <si>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</si>
  <si>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</si>
  <si>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</si>
  <si>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</si>
  <si>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</si>
  <si>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</si>
  <si>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</si>
  <si>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</si>
  <si>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</si>
  <si>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</si>
  <si>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</si>
  <si>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</si>
  <si>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</si>
  <si>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</si>
  <si>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</si>
  <si>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</si>
  <si>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</si>
  <si>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</si>
  <si>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</si>
  <si>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</si>
  <si>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</si>
  <si>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</si>
  <si>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</si>
  <si>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</si>
  <si>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</si>
  <si>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</si>
  <si>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</si>
  <si>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</si>
  <si>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</si>
  <si>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</si>
  <si>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</si>
  <si>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</si>
  <si>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</si>
  <si>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</si>
  <si>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</si>
  <si>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</si>
  <si>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</si>
  <si>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</si>
  <si>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</si>
  <si>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</si>
  <si>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</si>
  <si>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</si>
  <si>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</si>
  <si>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</si>
  <si>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</si>
  <si>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</si>
  <si>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</si>
  <si>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</si>
  <si>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</si>
  <si>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</si>
  <si>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</si>
  <si>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</si>
  <si>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</si>
  <si>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</si>
  <si>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</si>
  <si>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</si>
  <si>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</si>
  <si>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</si>
  <si>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</si>
  <si>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</si>
  <si>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</si>
  <si>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</si>
  <si>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</si>
  <si>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</si>
  <si>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</si>
  <si>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</si>
  <si>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</si>
  <si>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</si>
  <si>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</si>
  <si>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</si>
  <si>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</si>
  <si>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</si>
  <si>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</si>
  <si>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</si>
  <si>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</si>
  <si>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</si>
  <si>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</si>
  <si>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</si>
  <si>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</si>
  <si>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</si>
  <si>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</si>
  <si>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</si>
  <si>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</si>
  <si>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</si>
  <si>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</si>
  <si>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</si>
  <si>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</si>
  <si>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</si>
  <si>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</si>
  <si>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</si>
  <si>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</si>
  <si>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</si>
  <si>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</si>
  <si>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</si>
  <si>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</si>
  <si>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</si>
  <si>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</si>
  <si>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</si>
  <si>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</si>
  <si>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</si>
  <si>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</si>
  <si>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</si>
  <si>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</si>
  <si>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</si>
  <si>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</si>
  <si>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</si>
  <si>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</si>
  <si>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</si>
  <si>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</si>
  <si>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</si>
  <si>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</si>
  <si>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</si>
  <si>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</si>
  <si>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</si>
  <si>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</si>
  <si>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</si>
  <si>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</si>
  <si>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</si>
  <si>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</si>
  <si>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</si>
  <si>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</si>
  <si>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</si>
  <si>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</si>
  <si>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</si>
  <si>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</si>
  <si>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</si>
  <si>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</si>
  <si>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</si>
  <si>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</si>
  <si>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</si>
  <si>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</si>
  <si>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</si>
  <si>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</si>
  <si>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</si>
  <si>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</si>
  <si>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</si>
  <si>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</si>
  <si>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</si>
  <si>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</si>
  <si>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</si>
  <si>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</si>
  <si>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</si>
  <si>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</si>
  <si>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</si>
  <si>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</si>
  <si>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</si>
  <si>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</si>
  <si>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</si>
  <si>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</si>
  <si>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</si>
  <si>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</si>
  <si>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</si>
  <si>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</si>
  <si>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</si>
  <si>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</si>
  <si>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</si>
  <si>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</si>
  <si>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</si>
  <si>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</si>
  <si>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</si>
  <si>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</si>
  <si>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</si>
  <si>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</si>
  <si>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</si>
  <si>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</si>
  <si>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</si>
  <si>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</si>
  <si>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</si>
  <si>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</si>
  <si>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</si>
  <si>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</si>
  <si>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</si>
  <si>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</si>
  <si>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</si>
  <si>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</si>
  <si>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</si>
  <si>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</si>
  <si>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</si>
  <si>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</si>
  <si>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</si>
  <si>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</si>
  <si>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</si>
  <si>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</si>
  <si>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</si>
  <si>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</si>
  <si>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</si>
  <si>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</si>
  <si>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</si>
  <si>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</si>
  <si>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</si>
  <si>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</si>
  <si>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</si>
  <si>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</si>
  <si>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</si>
  <si>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</si>
  <si>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</si>
  <si>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</si>
  <si>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</si>
  <si>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</si>
  <si>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</si>
  <si>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</si>
  <si>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</si>
  <si>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</si>
  <si>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</si>
  <si>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</si>
  <si>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</si>
  <si>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</si>
  <si>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</si>
  <si>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</si>
  <si>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</si>
  <si>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</si>
  <si>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</si>
  <si>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</si>
  <si>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</si>
  <si>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</si>
  <si>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</si>
  <si>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</si>
  <si>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</si>
  <si>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</si>
  <si>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</si>
  <si>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</si>
  <si>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</si>
  <si>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</si>
  <si>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</si>
  <si>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</si>
  <si>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</si>
  <si>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</si>
  <si>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</si>
  <si>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</si>
  <si>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</si>
  <si>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</si>
  <si>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</si>
  <si>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</si>
  <si>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</si>
  <si>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</si>
  <si>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</si>
  <si>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</si>
  <si>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</si>
  <si>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</si>
  <si>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</si>
  <si>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</si>
  <si>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</si>
  <si>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</si>
  <si>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</si>
  <si>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</si>
  <si>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</si>
  <si>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</si>
  <si>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</si>
  <si>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</si>
  <si>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</si>
  <si>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</si>
  <si>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</si>
  <si>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</si>
  <si>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</si>
  <si>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</si>
  <si>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</si>
  <si>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</si>
  <si>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</si>
  <si>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</si>
  <si>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</si>
  <si>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</si>
  <si>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</si>
  <si>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</si>
  <si>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</si>
  <si>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</si>
  <si>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</si>
  <si>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</si>
  <si>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</si>
  <si>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</si>
  <si>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</si>
  <si>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</si>
  <si>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</si>
  <si>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</si>
  <si>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</si>
  <si>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</si>
  <si>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</si>
  <si>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</si>
  <si>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</si>
  <si>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</si>
  <si>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</si>
  <si>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</si>
  <si>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</si>
  <si>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</si>
  <si>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</si>
  <si>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</si>
  <si>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</si>
  <si>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</si>
  <si>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</si>
  <si>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</si>
  <si>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</si>
  <si>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</si>
  <si>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</si>
  <si>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</si>
  <si>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</si>
  <si>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</si>
  <si>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</si>
  <si>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</si>
  <si>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</si>
  <si>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</si>
  <si>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</si>
  <si>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</si>
  <si>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</si>
  <si>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</si>
  <si>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</si>
  <si>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</si>
  <si>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</si>
  <si>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</si>
  <si>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</si>
  <si>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</si>
  <si>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</si>
  <si>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</si>
  <si>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</si>
  <si>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</si>
  <si>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</si>
  <si>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</si>
  <si>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</si>
  <si>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</si>
  <si>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</si>
  <si>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</si>
  <si>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</si>
  <si>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</si>
  <si>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</si>
  <si>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</si>
  <si>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</si>
  <si>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</si>
  <si>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</si>
  <si>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</si>
  <si>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</si>
  <si>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</si>
  <si>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</si>
  <si>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</si>
  <si>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</si>
  <si>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</si>
  <si>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</si>
  <si>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</si>
  <si>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</si>
  <si>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</si>
  <si>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</si>
  <si>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</si>
  <si>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</si>
  <si>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</si>
  <si>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</si>
  <si>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</si>
  <si>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</si>
  <si>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</si>
  <si>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</si>
  <si>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</si>
  <si>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</si>
  <si>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</si>
  <si>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</si>
  <si>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</si>
  <si>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</si>
  <si>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</si>
  <si>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</si>
  <si>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</si>
  <si>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</si>
  <si>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</si>
  <si>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</si>
  <si>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</si>
  <si>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</si>
  <si>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</si>
  <si>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</si>
  <si>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</si>
  <si>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</si>
  <si>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</si>
  <si>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</si>
  <si>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</si>
  <si>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</si>
  <si>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</si>
  <si>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</si>
  <si>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</si>
  <si>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</si>
  <si>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</si>
  <si>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</si>
  <si>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</si>
  <si>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</si>
  <si>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</si>
  <si>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</si>
  <si>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</si>
  <si>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</si>
  <si>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</si>
  <si>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</si>
  <si>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</si>
  <si>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</si>
  <si>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</si>
  <si>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</si>
  <si>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</si>
  <si>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</si>
  <si>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</si>
  <si>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</si>
  <si>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</si>
  <si>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</si>
  <si>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</si>
  <si>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</si>
  <si>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</si>
  <si>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</si>
  <si>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</si>
  <si>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</si>
  <si>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</si>
  <si>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</si>
  <si>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</si>
  <si>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</si>
  <si>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</si>
  <si>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</si>
  <si>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</si>
  <si>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</si>
  <si>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</si>
  <si>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</si>
  <si>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</si>
  <si>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</si>
  <si>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</si>
  <si>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</si>
  <si>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</si>
  <si>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</si>
  <si>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</si>
  <si>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</si>
  <si>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</si>
  <si>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</si>
  <si>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</si>
  <si>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</si>
  <si>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</si>
  <si>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</si>
  <si>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</si>
  <si>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</si>
  <si>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</si>
  <si>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</si>
  <si>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</si>
  <si>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</si>
  <si>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</si>
  <si>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</si>
  <si>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</si>
  <si>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</si>
  <si>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</si>
  <si>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</si>
  <si>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</si>
  <si>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</si>
  <si>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</si>
  <si>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</si>
  <si>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</si>
  <si>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</si>
  <si>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</si>
  <si>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</si>
  <si>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</si>
  <si>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</si>
  <si>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</si>
  <si>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</si>
  <si>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</si>
  <si>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</si>
  <si>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</si>
  <si>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</si>
  <si>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</si>
  <si>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</si>
  <si>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</si>
  <si>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</si>
  <si>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</si>
  <si>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</si>
  <si>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</si>
  <si>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</si>
  <si>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</si>
  <si>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</si>
  <si>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</si>
  <si>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</si>
  <si>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</si>
  <si>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</si>
  <si>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</si>
  <si>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</si>
  <si>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</si>
  <si>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</si>
  <si>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</si>
  <si>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</si>
  <si>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</si>
  <si>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</si>
  <si>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</si>
  <si>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</si>
  <si>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</si>
  <si>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</si>
  <si>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</si>
  <si>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</si>
  <si>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</si>
  <si>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</si>
  <si>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</si>
  <si>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</si>
  <si>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</si>
  <si>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</si>
  <si>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</si>
  <si>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</si>
  <si>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</si>
  <si>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</si>
  <si>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</si>
  <si>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</si>
  <si>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</si>
  <si>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</si>
  <si>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</si>
  <si>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</si>
  <si>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</si>
  <si>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</si>
  <si>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</si>
  <si>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</si>
  <si>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</si>
  <si>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</si>
  <si>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</si>
  <si>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</si>
  <si>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</si>
  <si>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</si>
  <si>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</si>
  <si>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</si>
  <si>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</si>
  <si>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</si>
  <si>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</si>
  <si>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</si>
  <si>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</si>
  <si>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</si>
  <si>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</si>
  <si>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</si>
  <si>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</si>
  <si>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</si>
  <si>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</si>
  <si>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</si>
  <si>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</si>
  <si>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</si>
  <si>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</si>
  <si>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</si>
  <si>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</si>
  <si>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</si>
  <si>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</si>
  <si>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</si>
  <si>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</si>
  <si>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</si>
  <si>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</si>
  <si>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</si>
  <si>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</si>
  <si>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</si>
  <si>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</si>
  <si>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</si>
  <si>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</si>
  <si>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</si>
  <si>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</si>
  <si>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</si>
  <si>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</si>
  <si>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</si>
  <si>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</si>
  <si>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</si>
  <si>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</si>
  <si>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</si>
  <si>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</si>
  <si>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</si>
  <si>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</si>
  <si>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</si>
  <si>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</si>
  <si>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</si>
  <si>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</si>
  <si>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</si>
  <si>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</si>
  <si>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</si>
  <si>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</si>
  <si>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</si>
  <si>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</si>
  <si>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</si>
  <si>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</si>
  <si>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</si>
  <si>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</si>
  <si>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</si>
  <si>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</si>
  <si>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</si>
  <si>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</si>
  <si>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</si>
  <si>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</si>
  <si>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</si>
  <si>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</si>
  <si>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</si>
  <si>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</si>
  <si>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</si>
  <si>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</si>
  <si>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</si>
  <si>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</si>
  <si>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</si>
  <si>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</si>
  <si>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</si>
  <si>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</si>
  <si>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</si>
  <si>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</si>
  <si>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</si>
  <si>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</si>
  <si>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</si>
  <si>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</si>
  <si>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</si>
  <si>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</si>
  <si>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</si>
  <si>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</si>
  <si>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</si>
  <si>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</si>
  <si>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</si>
  <si>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</si>
  <si>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</si>
  <si>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</si>
  <si>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</si>
  <si>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</si>
  <si>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</si>
  <si>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</si>
  <si>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</si>
  <si>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</si>
  <si>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</si>
  <si>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</si>
  <si>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</si>
  <si>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</si>
  <si>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</si>
  <si>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</si>
  <si>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</si>
  <si>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</si>
  <si>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</si>
  <si>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</si>
  <si>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</si>
  <si>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</si>
  <si>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</si>
  <si>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</si>
  <si>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</si>
  <si>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</si>
  <si>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</si>
  <si>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</si>
  <si>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</si>
  <si>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</si>
  <si>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</si>
  <si>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</si>
  <si>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</si>
  <si>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</si>
  <si>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</si>
  <si>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</si>
  <si>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</si>
  <si>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</si>
  <si>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</si>
  <si>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</si>
  <si>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</si>
  <si>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</si>
  <si>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</si>
  <si>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</si>
  <si>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</si>
  <si>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</si>
  <si>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</si>
  <si>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</si>
  <si>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</si>
  <si>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</si>
  <si>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</si>
  <si>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</si>
  <si>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</si>
  <si>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</si>
  <si>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</si>
  <si>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</si>
  <si>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</si>
  <si>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</si>
  <si>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</si>
  <si>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</si>
  <si>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</si>
  <si>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</si>
  <si>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</si>
  <si>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</si>
  <si>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</si>
  <si>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</si>
  <si>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</si>
  <si>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</si>
  <si>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</si>
  <si>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</si>
  <si>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</si>
  <si>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</si>
  <si>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</si>
  <si>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</si>
  <si>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</si>
  <si>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</si>
  <si>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</si>
  <si>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</si>
  <si>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</si>
  <si>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</si>
  <si>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</si>
  <si>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</si>
  <si>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</si>
  <si>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</si>
  <si>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</si>
  <si>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</si>
  <si>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</si>
  <si>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</si>
  <si>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</si>
  <si>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</si>
  <si>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</si>
  <si>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</si>
  <si>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</si>
  <si>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</si>
  <si>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</si>
  <si>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</si>
  <si>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</si>
  <si>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</si>
  <si>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</si>
  <si>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</si>
  <si>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</si>
  <si>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</si>
  <si>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</si>
  <si>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</si>
  <si>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</si>
  <si>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</si>
  <si>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</si>
  <si>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</si>
  <si>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</si>
  <si>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</si>
  <si>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</si>
  <si>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</si>
  <si>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</si>
  <si>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</si>
  <si>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</si>
  <si>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</si>
  <si>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</si>
  <si>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</si>
  <si>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</si>
  <si>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</si>
  <si>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</si>
  <si>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</si>
  <si>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</si>
  <si>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</si>
  <si>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</si>
  <si>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</si>
  <si>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</si>
  <si>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</si>
  <si>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</si>
  <si>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</si>
  <si>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</si>
  <si>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</si>
  <si>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</si>
  <si>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</si>
  <si>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</si>
  <si>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</si>
  <si>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</si>
  <si>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</si>
  <si>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</si>
  <si>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</si>
  <si>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</si>
  <si>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</si>
  <si>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</si>
  <si>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</si>
  <si>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</si>
  <si>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</si>
  <si>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</si>
  <si>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</si>
  <si>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</si>
  <si>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</si>
  <si>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</si>
  <si>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</si>
  <si>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</si>
  <si>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</si>
  <si>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</si>
  <si>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</si>
  <si>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</si>
  <si>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</si>
  <si>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</si>
  <si>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</si>
  <si>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</si>
  <si>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</si>
  <si>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</si>
  <si>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</si>
  <si>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</si>
  <si>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</si>
  <si>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</si>
  <si>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</si>
  <si>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</si>
  <si>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</si>
  <si>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</si>
  <si>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</si>
  <si>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</si>
  <si>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</si>
  <si>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</si>
  <si>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</si>
  <si>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</si>
  <si>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</si>
  <si>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</si>
  <si>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</si>
  <si>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</si>
  <si>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</si>
  <si>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</si>
  <si>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</si>
  <si>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</si>
  <si>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</si>
  <si>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</si>
  <si>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</si>
  <si>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</si>
  <si>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</si>
  <si>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</si>
  <si>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</si>
  <si>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</si>
  <si>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</si>
  <si>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</si>
  <si>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</si>
  <si>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</si>
  <si>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</si>
  <si>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</si>
  <si>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</si>
  <si>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</si>
  <si>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</si>
  <si>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</si>
  <si>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</si>
  <si>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</si>
  <si>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</si>
  <si>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</si>
  <si>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</si>
  <si>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</si>
  <si>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</si>
  <si>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</si>
  <si>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</si>
  <si>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</si>
  <si>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</si>
  <si>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</si>
  <si>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</si>
  <si>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</si>
  <si>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</si>
  <si>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</si>
  <si>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</si>
  <si>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</si>
  <si>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</si>
  <si>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</si>
  <si>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</si>
  <si>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</si>
  <si>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</si>
  <si>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</si>
  <si>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</si>
  <si>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</si>
  <si>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</si>
  <si>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</si>
  <si>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</si>
  <si>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</si>
  <si>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</si>
  <si>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</si>
  <si>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</si>
  <si>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</si>
  <si>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</si>
  <si>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</si>
  <si>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</si>
  <si>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</si>
  <si>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</si>
  <si>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</si>
  <si>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</si>
  <si>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</si>
  <si>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</si>
  <si>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</si>
  <si>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</si>
  <si>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</si>
  <si>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</si>
  <si>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</si>
  <si>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</si>
  <si>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</si>
  <si>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</si>
  <si>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</si>
  <si>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</si>
  <si>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</si>
  <si>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</si>
  <si>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</si>
  <si>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</si>
  <si>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</si>
  <si>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</si>
  <si>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</si>
  <si>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</si>
  <si>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</si>
  <si>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</si>
  <si>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</si>
  <si>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</si>
  <si>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</si>
  <si>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</si>
  <si>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</si>
  <si>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</si>
  <si>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</si>
  <si>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</si>
  <si>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</si>
  <si>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</si>
  <si>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</si>
  <si>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</si>
  <si>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</si>
  <si>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</si>
  <si>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</si>
  <si>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</si>
  <si>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</si>
  <si>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</si>
  <si>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</si>
  <si>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</si>
  <si>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</si>
  <si>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</si>
  <si>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</si>
  <si>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</si>
  <si>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</si>
  <si>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</si>
  <si>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</si>
  <si>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</si>
  <si>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</si>
  <si>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</si>
  <si>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</si>
  <si>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</si>
  <si>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</si>
  <si>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</si>
  <si>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</si>
  <si>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</si>
  <si>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</si>
  <si>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</si>
  <si>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</si>
  <si>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</si>
  <si>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</si>
  <si>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</si>
  <si>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</si>
  <si>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</si>
  <si>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</si>
  <si>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</si>
  <si>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</si>
  <si>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</si>
  <si>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</si>
  <si>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</si>
  <si>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</si>
  <si>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</si>
  <si>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</si>
  <si>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</si>
  <si>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</si>
  <si>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</si>
  <si>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</si>
  <si>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</si>
  <si>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</si>
  <si>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</si>
  <si>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</si>
  <si>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</si>
  <si>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</si>
  <si>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</si>
  <si>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</si>
  <si>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</si>
  <si>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</si>
  <si>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</si>
  <si>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</si>
  <si>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</si>
  <si>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</si>
  <si>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</si>
  <si>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</si>
  <si>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</si>
  <si>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</si>
  <si>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</si>
  <si>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</si>
  <si>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</si>
  <si>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</si>
  <si>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</si>
  <si>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</si>
  <si>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</si>
  <si>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</si>
  <si>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</si>
  <si>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</si>
  <si>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</si>
  <si>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</si>
  <si>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</si>
  <si>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</si>
  <si>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</si>
  <si>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</si>
  <si>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</si>
  <si>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</si>
  <si>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</si>
  <si>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</si>
  <si>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</si>
  <si>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</si>
  <si>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</si>
  <si>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</si>
  <si>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</si>
  <si>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</si>
  <si>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</si>
  <si>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</si>
  <si>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</si>
  <si>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</si>
  <si>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</si>
  <si>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</si>
  <si>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</si>
  <si>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</si>
  <si>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</si>
  <si>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</si>
  <si>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</si>
  <si>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</si>
  <si>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</si>
  <si>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</si>
  <si>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</si>
  <si>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</si>
  <si>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</si>
  <si>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</si>
  <si>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</si>
  <si>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</si>
  <si>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</si>
  <si>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</si>
  <si>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</si>
  <si>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</si>
  <si>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</si>
  <si>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</si>
  <si>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</si>
  <si>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</si>
  <si>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</si>
  <si>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</si>
  <si>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</si>
  <si>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</si>
  <si>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</si>
  <si>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</si>
  <si>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</si>
  <si>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</si>
  <si>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</si>
  <si>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</si>
  <si>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</si>
  <si>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</si>
  <si>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</si>
  <si>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</si>
  <si>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</si>
  <si>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</si>
  <si>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</si>
  <si>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</si>
  <si>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</si>
  <si>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</si>
  <si>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</si>
  <si>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</si>
  <si>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</si>
  <si>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</si>
  <si>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</si>
  <si>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</si>
  <si>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</si>
  <si>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</si>
  <si>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</si>
  <si>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</si>
  <si>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</si>
  <si>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</si>
  <si>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</si>
  <si>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</si>
  <si>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</si>
  <si>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</si>
  <si>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</si>
  <si>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</si>
  <si>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</si>
  <si>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</si>
  <si>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</si>
  <si>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</si>
  <si>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</si>
  <si>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</si>
  <si>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</si>
  <si>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</si>
  <si>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</si>
  <si>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</si>
  <si>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</si>
  <si>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</si>
  <si>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</si>
  <si>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</si>
  <si>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</si>
  <si>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</si>
  <si>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</si>
  <si>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</si>
  <si>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</si>
  <si>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</si>
  <si>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</si>
  <si>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</si>
  <si>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</si>
  <si>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</si>
  <si>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</si>
  <si>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</si>
  <si>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</si>
  <si>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</si>
  <si>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</si>
  <si>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</si>
  <si>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</si>
  <si>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</si>
  <si>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</si>
  <si>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</si>
  <si>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</si>
  <si>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</si>
  <si>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</si>
  <si>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</si>
  <si>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</si>
  <si>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</si>
  <si>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</si>
  <si>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</si>
  <si>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</si>
  <si>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</si>
  <si>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</si>
  <si>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</si>
  <si>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</si>
  <si>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</si>
  <si>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</si>
  <si>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</si>
  <si>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</si>
  <si>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</si>
  <si>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</si>
  <si>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</si>
  <si>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</si>
  <si>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</si>
  <si>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</si>
  <si>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</si>
  <si>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</si>
  <si>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</si>
  <si>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</si>
  <si>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</si>
  <si>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</si>
  <si>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</si>
  <si>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</si>
  <si>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</si>
  <si>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</si>
  <si>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</si>
  <si>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</si>
  <si>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</si>
  <si>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</si>
  <si>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</si>
  <si>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</si>
  <si>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</si>
  <si>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</si>
  <si>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</si>
  <si>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</si>
  <si>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</si>
  <si>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</si>
  <si>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</si>
  <si>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</si>
  <si>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</si>
  <si>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</si>
  <si>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</si>
  <si>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</si>
  <si>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</si>
  <si>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</si>
  <si>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</si>
  <si>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</si>
  <si>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</si>
  <si>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</si>
  <si>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</si>
  <si>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</si>
  <si>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</si>
  <si>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</si>
  <si>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</si>
  <si>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</si>
  <si>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</si>
  <si>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</si>
  <si>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</si>
  <si>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</si>
  <si>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</si>
  <si>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</si>
  <si>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</si>
  <si>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</si>
  <si>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</si>
  <si>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</si>
  <si>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</si>
  <si>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</si>
  <si>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</si>
  <si>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</si>
  <si>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</si>
  <si>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</si>
  <si>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</si>
  <si>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</si>
  <si>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</si>
  <si>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</si>
  <si>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</si>
  <si>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</si>
  <si>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</si>
  <si>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</si>
  <si>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</si>
  <si>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</si>
  <si>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</si>
  <si>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</si>
  <si>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</si>
  <si>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</si>
  <si>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</si>
  <si>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</si>
  <si>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</si>
  <si>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</si>
  <si>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</si>
  <si>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</si>
  <si>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</si>
  <si>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</si>
  <si>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</si>
  <si>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</si>
  <si>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</si>
  <si>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</si>
  <si>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</si>
  <si>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</si>
  <si>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</si>
  <si>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</si>
  <si>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</si>
  <si>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</si>
  <si>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</si>
  <si>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</si>
  <si>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</si>
  <si>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</si>
  <si>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</si>
  <si>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</si>
  <si>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</si>
  <si>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</si>
  <si>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</si>
  <si>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</si>
  <si>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</si>
  <si>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</si>
  <si>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</si>
  <si>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</si>
  <si>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</si>
  <si>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</si>
  <si>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</si>
  <si>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</si>
  <si>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</si>
  <si>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</si>
  <si>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</si>
  <si>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</si>
  <si>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</si>
  <si>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</si>
  <si>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</si>
  <si>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</si>
  <si>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</si>
  <si>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</si>
  <si>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</si>
  <si>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</si>
  <si>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</si>
  <si>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</si>
  <si>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</si>
  <si>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</si>
  <si>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</si>
  <si>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</si>
  <si>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</si>
  <si>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</si>
  <si>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</si>
  <si>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</si>
  <si>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</si>
  <si>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</si>
  <si>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</si>
  <si>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</si>
  <si>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</si>
  <si>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</si>
  <si>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</si>
  <si>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</si>
  <si>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</si>
  <si>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</si>
  <si>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</si>
  <si>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</si>
  <si>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</si>
  <si>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</si>
  <si>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</si>
  <si>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</si>
  <si>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</si>
  <si>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</si>
  <si>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</si>
  <si>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</si>
  <si>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</si>
  <si>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</si>
  <si>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</si>
  <si>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</si>
  <si>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</si>
  <si>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</si>
  <si>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</si>
  <si>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</si>
  <si>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</si>
  <si>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</si>
  <si>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</si>
  <si>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</si>
  <si>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</si>
  <si>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</si>
  <si>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</si>
  <si>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</si>
  <si>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</si>
  <si>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</si>
  <si>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</si>
  <si>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</si>
  <si>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</si>
  <si>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</si>
  <si>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</si>
  <si>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</si>
  <si>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</si>
  <si>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</si>
  <si>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</si>
  <si>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</si>
  <si>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</si>
  <si>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</si>
  <si>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</si>
  <si>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</si>
  <si>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</si>
  <si>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</si>
  <si>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</si>
  <si>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</si>
  <si>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</si>
  <si>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</si>
  <si>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</si>
  <si>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</si>
  <si>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</si>
  <si>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</si>
  <si>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</si>
  <si>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</si>
  <si>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</si>
  <si>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</si>
  <si>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</si>
  <si>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</si>
  <si>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</si>
  <si>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</si>
  <si>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</si>
  <si>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</si>
  <si>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</si>
  <si>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</si>
  <si>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</si>
  <si>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</si>
  <si>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</si>
  <si>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</si>
  <si>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</si>
  <si>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</si>
  <si>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</si>
  <si>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</si>
  <si>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</si>
  <si>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</si>
  <si>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</si>
  <si>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</si>
  <si>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</si>
  <si>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</si>
  <si>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</si>
  <si>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</si>
  <si>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</si>
  <si>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PCM-20251026-00000450</t>
  </si>
  <si>
    <t>team moveed need 70 min</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</si>
  <si>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</si>
  <si>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</si>
  <si>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</si>
  <si>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</si>
  <si>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</si>
  <si>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</si>
  <si>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</si>
  <si>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</si>
  <si>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</si>
  <si>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</si>
  <si>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</si>
  <si>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</si>
  <si>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</si>
  <si>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</si>
  <si>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</si>
  <si>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</si>
  <si>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</si>
  <si>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</si>
  <si>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</si>
  <si>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</si>
  <si>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</si>
  <si>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</si>
  <si>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</si>
  <si>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</si>
  <si>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</si>
  <si>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</si>
  <si>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</si>
  <si>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</si>
  <si>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</si>
  <si>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</si>
  <si>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</si>
  <si>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</si>
  <si>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</si>
  <si>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</si>
  <si>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</si>
  <si>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</si>
  <si>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</si>
  <si>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</si>
  <si>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</si>
  <si>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</si>
  <si>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</si>
  <si>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</si>
  <si>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</si>
  <si>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</si>
  <si>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</si>
  <si>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</si>
  <si>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</si>
  <si>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</si>
  <si>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</si>
  <si>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</si>
  <si>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</si>
  <si>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</si>
  <si>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</si>
  <si>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</si>
  <si>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</si>
  <si>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</si>
  <si>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</si>
  <si>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</si>
  <si>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</si>
  <si>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</si>
  <si>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</si>
  <si>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</si>
  <si>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</si>
  <si>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</si>
  <si>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</si>
  <si>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</si>
  <si>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</si>
  <si>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</si>
  <si>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</si>
  <si>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</si>
  <si>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</si>
  <si>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</si>
  <si>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</si>
  <si>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</si>
  <si>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</si>
  <si>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</si>
  <si>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</si>
  <si>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</si>
  <si>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</si>
  <si>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</si>
  <si>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</si>
  <si>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</si>
  <si>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</si>
  <si>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</si>
  <si>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</si>
  <si>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</si>
  <si>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</si>
  <si>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</si>
  <si>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PCM-20251025-00001491</t>
  </si>
  <si>
    <t>site was night access issue / as USF area /team need 120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</si>
  <si>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</si>
  <si>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</si>
  <si>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</si>
  <si>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</si>
  <si>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</si>
  <si>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</si>
  <si>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PCM-20251026-00000368</t>
  </si>
  <si>
    <t xml:space="preserve">Critical </t>
  </si>
  <si>
    <t>Wall mount site and need carne to fix the issue</t>
  </si>
  <si>
    <t>PCM-20251026-00000210</t>
  </si>
  <si>
    <t>5g cell down due to rectifier module faulty, rectifier module under repair arrangement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</si>
</sst>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0" tint="-0.89999084444715716"/>
      <name val="Calibri"/>
      <family val="2"/>
    </font>
    <font>
      <b/>
      <sz val="11"/>
      <color theme="1"/>
      <name val="Verdana"/>
      <family val="2"/>
      <scheme val="minor"/>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2" borderId="1" xfId="0" applyFont="1" applyFill="1" applyBorder="1" applyAlignment="1">
      <alignment horizontal="center" vertical="center" wrapText="1"/>
    </xf>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9" totalsRowShown="0" headerRowDxfId="174" dataDxfId="173" headerRowBorderDxfId="171" tableBorderDxfId="172" totalsRowBorderDxfId="170">
  <autoFilter ref="A1:L5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5" totalsRowShown="0" headerRowDxfId="157" dataDxfId="156" headerRowBorderDxfId="154" tableBorderDxfId="155" totalsRowBorderDxfId="153">
  <autoFilter ref="A1:CJ225"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3" totalsRowShown="0" headerRowDxfId="64" dataDxfId="63" headerRowBorderDxfId="61" tableBorderDxfId="62">
  <autoFilter ref="A1:L111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0" totalsRowShown="0" headerRowDxfId="48" dataDxfId="47" headerRowBorderDxfId="45" tableBorderDxfId="46" totalsRowBorderDxfId="44">
  <autoFilter ref="A1:L22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63" totalsRowShown="0" headerRowDxfId="31" dataDxfId="30" headerRowBorderDxfId="28" tableBorderDxfId="29">
  <autoFilter ref="A1:L46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3" totalsRowShown="0" headerRowDxfId="15" dataDxfId="14" headerRowBorderDxfId="12" tableBorderDxfId="13">
  <autoFilter ref="A1:L133"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9"/>
  <sheetViews>
    <sheetView tabSelected="1" workbookViewId="0">
      <selection activeCell="A9" sqref="A9"/>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293.31689375000133</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12.821905324075487</v>
      </c>
      <c r="H3" s="136">
        <v>45943.437442129631</v>
      </c>
      <c r="I3" s="134" t="str">
        <f>IFERROR(VLOOKUP(D3,DB!A:F,6,0),"")</f>
        <v>Generator-SG</v>
      </c>
      <c r="J3" s="134" t="str">
        <f>IFERROR(VLOOKUP(D3,DB!A:G,7,0),"")</f>
        <v>Vandalized</v>
      </c>
      <c r="K3" s="138" t="s">
        <v>39001</v>
      </c>
      <c r="L3" s="139" t="str">
        <f>IFERROR(VLOOKUP(D3,DB!A:I,9,0),"")</f>
        <v>Latis</v>
      </c>
    </row>
    <row r="4" spans="1:15" ht="15" customHeight="1">
      <c r="A4" s="133" t="s">
        <v>39002</v>
      </c>
      <c r="B4" s="134" t="str">
        <f>IFERROR(VLOOKUP(D4,DB!A:K,11,0),"")</f>
        <v>R1</v>
      </c>
      <c r="C4" s="134">
        <v>2</v>
      </c>
      <c r="D4" s="134" t="s">
        <v>21805</v>
      </c>
      <c r="E4" s="135" t="s">
        <v>38998</v>
      </c>
      <c r="F4" s="136">
        <v>45956.263842592591</v>
      </c>
      <c r="G4" s="137">
        <f ca="1">IFERROR(NOW()-F4,"")</f>
        <v>1.4770833367947489E-3</v>
      </c>
      <c r="H4" s="136">
        <v>45956.255219907405</v>
      </c>
      <c r="I4" s="134" t="str">
        <f>IFERROR(VLOOKUP(D4,DB!A:F,6,0),"")</f>
        <v>Power Cube</v>
      </c>
      <c r="J4" s="134" t="str">
        <f>IFERROR(VLOOKUP(D4,DB!A:G,7,0),"")</f>
        <v>Vandalized+Good</v>
      </c>
      <c r="K4" s="138" t="s">
        <v>39003</v>
      </c>
      <c r="L4" s="139" t="str">
        <f>IFERROR(VLOOKUP(D4,DB!A:I,9,0),"")</f>
        <v>Latis</v>
      </c>
    </row>
    <row r="5" spans="1:15" ht="15" customHeight="1">
      <c r="A5" s="133"/>
      <c r="B5" s="134" t="str">
        <f>IFERROR(VLOOKUP(D5,DB!A:K,11,0),"")</f>
        <v/>
      </c>
      <c r="C5" s="134"/>
      <c r="D5" s="134"/>
      <c r="E5" s="135"/>
      <c r="F5" s="136"/>
      <c r="G5" s="137">
        <f ca="1">IFERROR(NOW()-F5,"")</f>
        <v>45956.265319675927</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45956.265319675927</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45956.265319675927</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45956.265319675927</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45956.265319675927</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45956.265319675927</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45956.265319675927</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45956.265319675927</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45956.265319675927</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45956.265319675927</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45956.265319675927</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45956.265319675927</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45956.265319675927</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45956.265319675927</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45956.265319675927</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45956.265319675927</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45956.265319675927</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45956.265319675927</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45956.265319675927</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45956.265319675927</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45956.265319675927</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45956.265319675927</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45956.265319675927</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45956.265319675927</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45956.265319675927</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45956.265319675927</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45956.265319675927</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45956.265319675927</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45956.265319675927</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45956.265319675927</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45956.265319675927</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45956.265319675927</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45956.265319675927</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45956.265319675927</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45956.265319675927</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45956.265319675927</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45956.265319675927</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45956.265319675927</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45956.265319675927</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45956.265319675927</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45956.265319675927</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45956.265319675927</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45956.265319675927</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45956.265319675927</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45956.265319675927</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45956.265319675927</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45956.265319675927</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45956.265319675927</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45956.265319675927</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45956.265319675927</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45956.265319675927</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45956.265319675927</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45956.265319675927</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45956.265319675927</v>
      </c>
      <c r="H58" s="136"/>
      <c r="I58" s="134" t="str">
        <f>IFERROR(VLOOKUP(D58,DB!A:F,6,0),"")</f>
        <v/>
      </c>
      <c r="J58" s="134" t="str">
        <f>IFERROR(VLOOKUP(D58,DB!A:G,7,0),"")</f>
        <v/>
      </c>
      <c r="K58" s="138"/>
      <c r="L58" s="139" t="str">
        <f>IFERROR(VLOOKUP(D58,DB!A:I,9,0),"")</f>
        <v/>
      </c>
    </row>
    <row r="59" spans="1:12" ht="15" customHeight="1">
      <c r="A59" s="145"/>
      <c r="B59" s="146" t="str">
        <f>IFERROR(VLOOKUP(D59,DB!A:K,11,0),"")</f>
        <v/>
      </c>
      <c r="C59" s="146"/>
      <c r="D59" s="146"/>
      <c r="E59" s="147"/>
      <c r="F59" s="148"/>
      <c r="G59" s="149">
        <f ca="1">IFERROR(NOW()-F59,"")</f>
        <v>45956.265319675927</v>
      </c>
      <c r="H59" s="148"/>
      <c r="I59" s="146" t="str">
        <f>IFERROR(VLOOKUP(D59,DB!A:F,6,0),"")</f>
        <v/>
      </c>
      <c r="J59" s="146" t="str">
        <f>IFERROR(VLOOKUP(D59,DB!A:G,7,0),"")</f>
        <v/>
      </c>
      <c r="K59" s="150"/>
      <c r="L59" s="151" t="str">
        <f>IFERROR(VLOOKUP(D59,DB!A:I,9,0),"")</f>
        <v/>
      </c>
    </row>
  </sheetData>
  <customSheetViews>
    <customSheetView guid="{F6042A99-DD27-4453-835D-0834D95730CC}" filter="1" showAutoFilter="1">
      <pageMargins left="0" right="0" top="0" bottom="0" header="0" footer="0"/>
      <autoFilter ref="B1:M1" xr:uid="{0D4E9EB9-0D92-40E9-840F-B33E71161840}"/>
    </customSheetView>
  </customSheetViews>
  <dataValidations count="2">
    <dataValidation allowBlank="1" showInputMessage="1" showErrorMessage="1" sqref="E1" xr:uid="{5DBA255D-CDD9-49FB-AD3C-AF70AB4EE696}"/>
    <dataValidation type="list" allowBlank="1" showInputMessage="1" showErrorMessage="1" sqref="E2:E5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5"/>
  <sheetViews>
    <sheetView workbookViewId="0">
      <selection activeCell="A5" sqref="A5:XFD5"/>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131.26548171296599</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39086</v>
      </c>
      <c r="B4" s="18" t="str">
        <f>IFERROR(VLOOKUP(D4,DB!A:K,11,0),"")</f>
        <v>R2</v>
      </c>
      <c r="C4" s="18">
        <v>2</v>
      </c>
      <c r="D4" s="18" t="s">
        <v>17718</v>
      </c>
      <c r="E4" s="87" t="s">
        <v>38998</v>
      </c>
      <c r="F4" s="89">
        <v>45944.495775462965</v>
      </c>
      <c r="G4" s="116">
        <f ca="1">IFERROR(NOW()-F4,"-")</f>
        <v>11.769544212962501</v>
      </c>
      <c r="H4" s="115">
        <v>45937.721967592595</v>
      </c>
      <c r="I4" s="18" t="str">
        <f>IFERROR(VLOOKUP(D4,DB!A:F,6,0),"")</f>
        <v>SCECO</v>
      </c>
      <c r="J4" s="18" t="str">
        <f>IFERROR(VLOOKUP(D4,DB!A:G,7,0),"")</f>
        <v>Vandalized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45956.265319675927</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45956.265319675927</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45956.265319675927</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45956.265319675927</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45956.265319675927</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45956.265319675927</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45956.265319675927</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45956.265319675927</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45956.265319675927</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45956.265319675927</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45956.265319675927</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45956.265319675927</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45956.265319675927</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45956.265319675927</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45956.265319675927</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45956.265319675927</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45956.265319675927</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45956.265319675927</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45956.265319675927</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45956.265319675927</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45956.265319675927</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45956.265319675927</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45956.265319675927</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45956.265319675927</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45956.265319675927</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45956.265319675927</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45956.265319675927</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45956.265319675927</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45956.265319675927</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45956.265319675927</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45956.265319675927</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45956.265319675927</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45956.265319675927</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45956.265319675927</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45956.265319675927</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45956.265319675927</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45956.265319675927</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45956.265319675927</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45956.265319675927</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45956.265319675927</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45956.265319675927</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45956.265319675927</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45956.265319675927</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45956.265319675927</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45956.265319675927</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45956.265319675927</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45956.265319675927</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45956.265319675927</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45956.265319675927</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45956.265319675927</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45956.265319675927</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45956.265319675927</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45956.265319675927</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45956.265319675927</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45956.265319675927</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45956.265319675927</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45956.265319675927</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45956.265319675927</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45956.265319675927</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45956.265319675927</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45956.265319675927</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45956.265319675927</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45956.265319675927</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45956.265319675927</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45956.265319675927</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45956.265319675927</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45956.265319675927</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45956.265319675927</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45956.265319675927</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45956.265319675927</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45956.265319675927</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45956.265319675927</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45956.265319675927</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45956.265319675927</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45956.265319675927</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45956.265319675927</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61"/>
      <c r="B81" s="162" t="str">
        <f>IFERROR(VLOOKUP(D81,DB!A:K,11,0),"")</f>
        <v/>
      </c>
      <c r="C81" s="162"/>
      <c r="D81" s="162"/>
      <c r="E81" s="163"/>
      <c r="F81" s="164"/>
      <c r="G81" s="165">
        <f ca="1">IFERROR(NOW()-F81,"-")</f>
        <v>45956.265319675927</v>
      </c>
      <c r="H81" s="164"/>
      <c r="I81" s="162" t="str">
        <f>IFERROR(VLOOKUP(D81,DB!A:F,6,0),"")</f>
        <v/>
      </c>
      <c r="J81" s="162" t="str">
        <f>IFERROR(VLOOKUP(D81,DB!A:G,7,0),"")</f>
        <v/>
      </c>
      <c r="K81" s="166"/>
      <c r="L81" s="162" t="str">
        <f>IFERROR(VLOOKUP(D81,DB!A:I,9,0),"")</f>
        <v/>
      </c>
      <c r="M81" s="162"/>
      <c r="N81" s="162"/>
      <c r="O81" s="162"/>
      <c r="P81" s="162"/>
      <c r="Q81" s="162"/>
      <c r="R81" s="162"/>
      <c r="S81" s="162"/>
      <c r="T81" s="162"/>
      <c r="U81" s="162"/>
      <c r="V81" s="162"/>
      <c r="W81" s="162"/>
      <c r="X81" s="162"/>
      <c r="Y81" s="162"/>
      <c r="Z81" s="162"/>
      <c r="AA81" s="162"/>
      <c r="AB81" s="162"/>
      <c r="AC81" s="162"/>
      <c r="AD81" s="162"/>
      <c r="AE81" s="162"/>
      <c r="AF81" s="162"/>
      <c r="AG81" s="162"/>
      <c r="AH81" s="162"/>
      <c r="AI81" s="162"/>
      <c r="AJ81" s="162"/>
      <c r="AK81" s="162"/>
      <c r="AL81" s="162"/>
      <c r="AM81" s="162"/>
      <c r="AN81" s="162"/>
      <c r="AO81" s="162"/>
      <c r="AP81" s="162"/>
      <c r="AQ81" s="162"/>
      <c r="AR81" s="162"/>
      <c r="AS81" s="162"/>
      <c r="AT81" s="162"/>
      <c r="AU81" s="162"/>
      <c r="AV81" s="162"/>
      <c r="AW81" s="162"/>
      <c r="AX81" s="162"/>
      <c r="AY81" s="162"/>
      <c r="AZ81" s="162"/>
      <c r="BA81" s="162"/>
      <c r="BB81" s="162"/>
      <c r="BC81" s="162"/>
      <c r="BD81" s="162"/>
      <c r="BE81" s="162"/>
      <c r="BF81" s="162"/>
      <c r="BG81" s="162"/>
      <c r="BH81" s="162"/>
      <c r="BI81" s="162"/>
      <c r="BJ81" s="162"/>
      <c r="BK81" s="162"/>
      <c r="BL81" s="162"/>
      <c r="BM81" s="162"/>
      <c r="BN81" s="162"/>
      <c r="BO81" s="162"/>
      <c r="BP81" s="162"/>
      <c r="BQ81" s="162"/>
      <c r="BR81" s="162"/>
      <c r="BS81" s="162"/>
      <c r="BT81" s="162"/>
      <c r="BU81" s="162"/>
      <c r="BV81" s="162"/>
      <c r="BW81" s="162"/>
      <c r="BX81" s="162"/>
      <c r="BY81" s="162"/>
      <c r="BZ81" s="162"/>
      <c r="CA81" s="162"/>
      <c r="CB81" s="162"/>
      <c r="CC81" s="162"/>
      <c r="CD81" s="162"/>
      <c r="CE81" s="162"/>
      <c r="CF81" s="162"/>
      <c r="CG81" s="162"/>
      <c r="CH81" s="162"/>
      <c r="CI81" s="162"/>
      <c r="CJ81" s="167"/>
    </row>
    <row r="82" spans="1:88" ht="31.5" customHeight="1">
      <c r="A82" s="113"/>
      <c r="B82" s="18" t="str">
        <f>IFERROR(VLOOKUP(D82,DB!A:K,11,0),"")</f>
        <v/>
      </c>
      <c r="C82" s="18"/>
      <c r="D82" s="18"/>
      <c r="E82" s="114"/>
      <c r="F82" s="115"/>
      <c r="G82" s="116">
        <f ca="1">IFERROR(NOW()-F82,"-")</f>
        <v>45956.265319675927</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45956.265319675927</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45956.265319675927</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45956.265319675927</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45956.265319675927</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45956.265319675927</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45956.265319675927</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45956.265319675927</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45956.265319675927</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45956.265319675927</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45956.265319675927</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45956.265319675927</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45956.265319675927</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45956.265319675927</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45956.265319675927</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45956.265319675927</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45956.265319675927</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45956.265319675927</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45956.265319675927</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45956.265319675927</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45956.265319675927</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45956.265319675927</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45956.265319675927</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45956.265319675927</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45956.265319675927</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45956.265319675927</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45956.265319675927</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45956.265319675927</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45956.265319675927</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45956.265319675927</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45956.265319675927</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45956.265319675927</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45956.265319675927</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45956.265319675927</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45956.265319675927</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45956.265319675927</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45956.265319675927</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45956.265319675927</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45956.265319675927</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45956.265319675927</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45956.265319675927</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45956.265319675927</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45956.265319675927</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45956.265319675927</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45956.265319675927</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45956.265319675927</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45956.265319675927</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45956.265319675927</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45956.265319675927</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45956.265319675927</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45956.265319675927</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45956.265319675927</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45956.265319675927</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45956.265319675927</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45956.265319675927</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45956.265319675927</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45956.265319675927</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45956.265319675927</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45956.265319675927</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45956.265319675927</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45956.265319675927</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45956.265319675927</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45956.265319675927</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45956.265319675927</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45956.265319675927</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45956.265319675927</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45956.265319675927</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45956.265319675927</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45956.265319675927</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45956.265319675927</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45956.265319675927</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45956.265319675927</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45956.265319675927</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45956.265319675927</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45956.265319675927</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45956.265319675927</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45956.265319675927</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45956.265319675927</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45956.265319675927</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45956.265319675927</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45956.265319675927</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45956.265319675927</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45956.265319675927</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45956.265319675927</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45956.265319675927</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45956.265319675927</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45956.265319675927</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45956.265319675927</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45956.265319675927</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45956.265319675927</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45956.265319675927</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45956.265319675927</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45956.265319675927</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45956.265319675927</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45956.265319675927</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45956.265319675927</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45956.265319675927</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45956.265319675927</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45956.265319675927</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45956.265319675927</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45956.265319675927</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45956.265319675927</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45956.265319675927</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45956.265319675927</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45956.265319675927</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45956.265319675927</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45956.265319675927</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45956.265319675927</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45956.265319675927</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45956.265319675927</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45956.265319675927</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45956.265319675927</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45956.265319675927</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45956.265319675927</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45956.265319675927</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45956.265319675927</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45956.265319675927</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45956.265319675927</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45956.265319675927</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45956.265319675927</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45956.265319675927</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45956.265319675927</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45956.265319675927</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45956.265319675927</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45956.265319675927</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45956.265319675927</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45956.265319675927</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45956.265319675927</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45956.265319675927</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45956.265319675927</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45956.265319675927</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13"/>
      <c r="B213" s="18" t="str">
        <f>IFERROR(VLOOKUP(D213,DB!A:K,11,0),"")</f>
        <v/>
      </c>
      <c r="C213" s="18"/>
      <c r="D213" s="18"/>
      <c r="E213" s="114"/>
      <c r="F213" s="115"/>
      <c r="G213" s="116">
        <f ca="1">IFERROR(NOW()-F213,"-")</f>
        <v>45956.265319675927</v>
      </c>
      <c r="H213" s="115"/>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1"/>
    </row>
    <row r="214" spans="1:88" ht="31.5" customHeight="1">
      <c r="A214" s="113"/>
      <c r="B214" s="18" t="str">
        <f>IFERROR(VLOOKUP(D214,DB!A:K,11,0),"")</f>
        <v/>
      </c>
      <c r="C214" s="18"/>
      <c r="D214" s="18"/>
      <c r="E214" s="114"/>
      <c r="F214" s="115"/>
      <c r="G214" s="116">
        <f ca="1">IFERROR(NOW()-F214,"-")</f>
        <v>45956.265319675927</v>
      </c>
      <c r="H214" s="115"/>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1"/>
    </row>
    <row r="215" spans="1:88" ht="31.5" customHeight="1">
      <c r="A215" s="113"/>
      <c r="B215" s="18" t="str">
        <f>IFERROR(VLOOKUP(D215,DB!A:K,11,0),"")</f>
        <v/>
      </c>
      <c r="C215" s="18"/>
      <c r="D215" s="18"/>
      <c r="E215" s="114"/>
      <c r="F215" s="115"/>
      <c r="G215" s="116">
        <f ca="1">IFERROR(NOW()-F215,"-")</f>
        <v>45956.265319675927</v>
      </c>
      <c r="H215" s="115"/>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1"/>
    </row>
    <row r="216" spans="1:88" ht="31.5" customHeight="1">
      <c r="A216" s="113"/>
      <c r="B216" s="18" t="str">
        <f>IFERROR(VLOOKUP(D216,DB!A:K,11,0),"")</f>
        <v/>
      </c>
      <c r="C216" s="18"/>
      <c r="D216" s="18"/>
      <c r="E216" s="114"/>
      <c r="F216" s="115"/>
      <c r="G216" s="116">
        <f ca="1">IFERROR(NOW()-F216,"-")</f>
        <v>45956.265319675927</v>
      </c>
      <c r="H216" s="115"/>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1"/>
    </row>
    <row r="217" spans="1:88" ht="31.5" customHeight="1">
      <c r="A217" s="113"/>
      <c r="B217" s="18" t="str">
        <f>IFERROR(VLOOKUP(D217,DB!A:K,11,0),"")</f>
        <v/>
      </c>
      <c r="C217" s="18"/>
      <c r="D217" s="18"/>
      <c r="E217" s="114"/>
      <c r="F217" s="115"/>
      <c r="G217" s="116">
        <f ca="1">IFERROR(NOW()-F217,"-")</f>
        <v>45956.265319675927</v>
      </c>
      <c r="H217" s="115"/>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1"/>
    </row>
    <row r="218" spans="1:88" ht="31.5" customHeight="1">
      <c r="A218" s="113"/>
      <c r="B218" s="18" t="str">
        <f>IFERROR(VLOOKUP(D218,DB!A:K,11,0),"")</f>
        <v/>
      </c>
      <c r="C218" s="18"/>
      <c r="D218" s="18"/>
      <c r="E218" s="114"/>
      <c r="F218" s="115"/>
      <c r="G218" s="116">
        <f ca="1">IFERROR(NOW()-F218,"-")</f>
        <v>45956.265319675927</v>
      </c>
      <c r="H218" s="115"/>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1"/>
    </row>
    <row r="219" spans="1:88" ht="31.5" customHeight="1">
      <c r="A219" s="113"/>
      <c r="B219" s="18" t="str">
        <f>IFERROR(VLOOKUP(D219,DB!A:K,11,0),"")</f>
        <v/>
      </c>
      <c r="C219" s="18"/>
      <c r="D219" s="18"/>
      <c r="E219" s="114"/>
      <c r="F219" s="115"/>
      <c r="G219" s="116">
        <f ca="1">IFERROR(NOW()-F219,"-")</f>
        <v>45956.265319675927</v>
      </c>
      <c r="H219" s="115"/>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1"/>
    </row>
    <row r="220" spans="1:88" ht="31.5" customHeight="1">
      <c r="A220" s="113"/>
      <c r="B220" s="18" t="str">
        <f>IFERROR(VLOOKUP(D220,DB!A:K,11,0),"")</f>
        <v/>
      </c>
      <c r="C220" s="18"/>
      <c r="D220" s="18"/>
      <c r="E220" s="114"/>
      <c r="F220" s="115"/>
      <c r="G220" s="116">
        <f ca="1">IFERROR(NOW()-F220,"-")</f>
        <v>45956.265319675927</v>
      </c>
      <c r="H220" s="115"/>
      <c r="I220" s="18" t="str">
        <f>IFERROR(VLOOKUP(D220,DB!A:F,6,0),"")</f>
        <v/>
      </c>
      <c r="J220" s="18" t="str">
        <f>IFERROR(VLOOKUP(D220,DB!A:G,7,0),"")</f>
        <v/>
      </c>
      <c r="K220" s="19"/>
      <c r="L220" s="18"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1"/>
    </row>
    <row r="221" spans="1:88" ht="31.5" customHeight="1">
      <c r="A221" s="113"/>
      <c r="B221" s="18" t="str">
        <f>IFERROR(VLOOKUP(D221,DB!A:K,11,0),"")</f>
        <v/>
      </c>
      <c r="C221" s="18"/>
      <c r="D221" s="18"/>
      <c r="E221" s="114"/>
      <c r="F221" s="115"/>
      <c r="G221" s="116">
        <f ca="1">IFERROR(NOW()-F221,"-")</f>
        <v>45956.265319675927</v>
      </c>
      <c r="H221" s="115"/>
      <c r="I221" s="18" t="str">
        <f>IFERROR(VLOOKUP(D221,DB!A:F,6,0),"")</f>
        <v/>
      </c>
      <c r="J221" s="18" t="str">
        <f>IFERROR(VLOOKUP(D221,DB!A:G,7,0),"")</f>
        <v/>
      </c>
      <c r="K221" s="19"/>
      <c r="L221" s="18"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1"/>
    </row>
    <row r="222" spans="1:88" ht="31.5" customHeight="1">
      <c r="A222" s="113"/>
      <c r="B222" s="18" t="str">
        <f>IFERROR(VLOOKUP(D222,DB!A:K,11,0),"")</f>
        <v/>
      </c>
      <c r="C222" s="18"/>
      <c r="D222" s="18"/>
      <c r="E222" s="114"/>
      <c r="F222" s="115"/>
      <c r="G222" s="116">
        <f ca="1">IFERROR(NOW()-F222,"-")</f>
        <v>45956.265319675927</v>
      </c>
      <c r="H222" s="115"/>
      <c r="I222" s="18" t="str">
        <f>IFERROR(VLOOKUP(D222,DB!A:F,6,0),"")</f>
        <v/>
      </c>
      <c r="J222" s="18" t="str">
        <f>IFERROR(VLOOKUP(D222,DB!A:G,7,0),"")</f>
        <v/>
      </c>
      <c r="K222" s="19"/>
      <c r="L222" s="18" t="str">
        <f>IFERROR(VLOOKUP(D222,DB!A:I,9,0),"")</f>
        <v/>
      </c>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11"/>
    </row>
    <row r="223" spans="1:88" ht="31.5" customHeight="1">
      <c r="A223" s="113"/>
      <c r="B223" s="18" t="str">
        <f>IFERROR(VLOOKUP(D223,DB!A:K,11,0),"")</f>
        <v/>
      </c>
      <c r="C223" s="18"/>
      <c r="D223" s="18"/>
      <c r="E223" s="114"/>
      <c r="F223" s="115"/>
      <c r="G223" s="116">
        <f ca="1">IFERROR(NOW()-F223,"-")</f>
        <v>45956.265319675927</v>
      </c>
      <c r="H223" s="115"/>
      <c r="I223" s="18" t="str">
        <f>IFERROR(VLOOKUP(D223,DB!A:F,6,0),"")</f>
        <v/>
      </c>
      <c r="J223" s="18" t="str">
        <f>IFERROR(VLOOKUP(D223,DB!A:G,7,0),"")</f>
        <v/>
      </c>
      <c r="K223" s="19"/>
      <c r="L223" s="18" t="str">
        <f>IFERROR(VLOOKUP(D223,DB!A:I,9,0),"")</f>
        <v/>
      </c>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11"/>
    </row>
    <row r="224" spans="1:88" ht="31.5" customHeight="1">
      <c r="A224" s="113"/>
      <c r="B224" s="18" t="str">
        <f>IFERROR(VLOOKUP(D224,DB!A:K,11,0),"")</f>
        <v/>
      </c>
      <c r="C224" s="18"/>
      <c r="D224" s="18"/>
      <c r="E224" s="114"/>
      <c r="F224" s="115"/>
      <c r="G224" s="116">
        <f ca="1">IFERROR(NOW()-F224,"-")</f>
        <v>45956.265319675927</v>
      </c>
      <c r="H224" s="115"/>
      <c r="I224" s="18" t="str">
        <f>IFERROR(VLOOKUP(D224,DB!A:F,6,0),"")</f>
        <v/>
      </c>
      <c r="J224" s="18" t="str">
        <f>IFERROR(VLOOKUP(D224,DB!A:G,7,0),"")</f>
        <v/>
      </c>
      <c r="K224" s="19"/>
      <c r="L224" s="18" t="str">
        <f>IFERROR(VLOOKUP(D224,DB!A:I,9,0),"")</f>
        <v/>
      </c>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c r="BE224" s="18"/>
      <c r="BF224" s="18"/>
      <c r="BG224" s="18"/>
      <c r="BH224" s="18"/>
      <c r="BI224" s="18"/>
      <c r="BJ224" s="18"/>
      <c r="BK224" s="18"/>
      <c r="BL224" s="18"/>
      <c r="BM224" s="18"/>
      <c r="BN224" s="18"/>
      <c r="BO224" s="18"/>
      <c r="BP224" s="18"/>
      <c r="BQ224" s="18"/>
      <c r="BR224" s="18"/>
      <c r="BS224" s="18"/>
      <c r="BT224" s="18"/>
      <c r="BU224" s="18"/>
      <c r="BV224" s="18"/>
      <c r="BW224" s="18"/>
      <c r="BX224" s="18"/>
      <c r="BY224" s="18"/>
      <c r="BZ224" s="18"/>
      <c r="CA224" s="18"/>
      <c r="CB224" s="18"/>
      <c r="CC224" s="18"/>
      <c r="CD224" s="18"/>
      <c r="CE224" s="18"/>
      <c r="CF224" s="18"/>
      <c r="CG224" s="18"/>
      <c r="CH224" s="18"/>
      <c r="CI224" s="18"/>
      <c r="CJ224" s="111"/>
    </row>
    <row r="225" spans="1:88" ht="31.5" customHeight="1">
      <c r="A225" s="161"/>
      <c r="B225" s="162" t="str">
        <f>IFERROR(VLOOKUP(D225,DB!A:K,11,0),"")</f>
        <v/>
      </c>
      <c r="C225" s="162"/>
      <c r="D225" s="162"/>
      <c r="E225" s="163"/>
      <c r="F225" s="164"/>
      <c r="G225" s="165">
        <f ca="1">IFERROR(NOW()-F225,"-")</f>
        <v>45956.265319675927</v>
      </c>
      <c r="H225" s="164"/>
      <c r="I225" s="162" t="str">
        <f>IFERROR(VLOOKUP(D225,DB!A:F,6,0),"")</f>
        <v/>
      </c>
      <c r="J225" s="162" t="str">
        <f>IFERROR(VLOOKUP(D225,DB!A:G,7,0),"")</f>
        <v/>
      </c>
      <c r="K225" s="166"/>
      <c r="L225" s="162" t="str">
        <f>IFERROR(VLOOKUP(D225,DB!A:I,9,0),"")</f>
        <v/>
      </c>
      <c r="M225" s="162"/>
      <c r="N225" s="162"/>
      <c r="O225" s="162"/>
      <c r="P225" s="162"/>
      <c r="Q225" s="162"/>
      <c r="R225" s="162"/>
      <c r="S225" s="162"/>
      <c r="T225" s="162"/>
      <c r="U225" s="162"/>
      <c r="V225" s="162"/>
      <c r="W225" s="162"/>
      <c r="X225" s="162"/>
      <c r="Y225" s="162"/>
      <c r="Z225" s="162"/>
      <c r="AA225" s="162"/>
      <c r="AB225" s="162"/>
      <c r="AC225" s="162"/>
      <c r="AD225" s="162"/>
      <c r="AE225" s="162"/>
      <c r="AF225" s="162"/>
      <c r="AG225" s="162"/>
      <c r="AH225" s="162"/>
      <c r="AI225" s="162"/>
      <c r="AJ225" s="162"/>
      <c r="AK225" s="162"/>
      <c r="AL225" s="162"/>
      <c r="AM225" s="162"/>
      <c r="AN225" s="162"/>
      <c r="AO225" s="162"/>
      <c r="AP225" s="162"/>
      <c r="AQ225" s="162"/>
      <c r="AR225" s="162"/>
      <c r="AS225" s="162"/>
      <c r="AT225" s="162"/>
      <c r="AU225" s="162"/>
      <c r="AV225" s="162"/>
      <c r="AW225" s="162"/>
      <c r="AX225" s="162"/>
      <c r="AY225" s="162"/>
      <c r="AZ225" s="162"/>
      <c r="BA225" s="162"/>
      <c r="BB225" s="162"/>
      <c r="BC225" s="162"/>
      <c r="BD225" s="162"/>
      <c r="BE225" s="162"/>
      <c r="BF225" s="162"/>
      <c r="BG225" s="162"/>
      <c r="BH225" s="162"/>
      <c r="BI225" s="162"/>
      <c r="BJ225" s="162"/>
      <c r="BK225" s="162"/>
      <c r="BL225" s="162"/>
      <c r="BM225" s="162"/>
      <c r="BN225" s="162"/>
      <c r="BO225" s="162"/>
      <c r="BP225" s="162"/>
      <c r="BQ225" s="162"/>
      <c r="BR225" s="162"/>
      <c r="BS225" s="162"/>
      <c r="BT225" s="162"/>
      <c r="BU225" s="162"/>
      <c r="BV225" s="162"/>
      <c r="BW225" s="162"/>
      <c r="BX225" s="162"/>
      <c r="BY225" s="162"/>
      <c r="BZ225" s="162"/>
      <c r="CA225" s="162"/>
      <c r="CB225" s="162"/>
      <c r="CC225" s="162"/>
      <c r="CD225" s="162"/>
      <c r="CE225" s="162"/>
      <c r="CF225" s="162"/>
      <c r="CG225" s="162"/>
      <c r="CH225" s="162"/>
      <c r="CI225" s="162"/>
      <c r="CJ225" s="167"/>
    </row>
  </sheetData>
  <dataValidations count="2">
    <dataValidation allowBlank="1" showInputMessage="1" showErrorMessage="1" sqref="E1" xr:uid="{4D935161-CDD3-4592-B877-3FB59C99E142}"/>
    <dataValidation type="list" allowBlank="1" showInputMessage="1" showErrorMessage="1" sqref="E3:E225"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3"/>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10" ca="1" si="0">IFERROR(NOW()-F2,"-")</f>
        <v>45956.265319675927</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45956.265319675927</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45956.265319675927</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45956.265319675927</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45956.265319675927</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45956.265319675927</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45956.265319675927</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45956.265319675927</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45956.265319675927</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ref="G11:G74" ca="1" si="1">IFERROR(NOW()-F11,"-")</f>
        <v>45956.265319675927</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45956.265319675927</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45956.265319675927</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45956.265319675927</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45956.265319675927</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45956.265319675927</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45956.265319675927</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45956.265319675927</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45956.265319675927</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45956.265319675927</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45956.265319675927</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45956.265319675927</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45956.265319675927</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45956.265319675927</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45956.265319675927</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45956.265319675927</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45956.265319675927</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45956.265319675927</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45956.265319675927</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45956.265319675927</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45956.265319675927</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45956.265319675927</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45956.265319675927</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45956.265319675927</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45956.265319675927</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45956.265319675927</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45956.265319675927</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45956.265319675927</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45956.265319675927</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45956.265319675927</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45956.265319675927</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45956.265319675927</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45956.265319675927</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45956.265319675927</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45956.265319675927</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45956.265319675927</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45956.265319675927</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45956.265319675927</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45956.265319675927</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45956.265319675927</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45956.265319675927</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45956.265319675927</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45956.265319675927</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45956.265319675927</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45956.265319675927</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45956.265319675927</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45956.265319675927</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45956.265319675927</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45956.265319675927</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45956.265319675927</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45956.265319675927</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45956.265319675927</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45956.265319675927</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45956.265319675927</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45956.265319675927</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45956.265319675927</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45956.265319675927</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45956.265319675927</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45956.265319675927</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45956.265319675927</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45956.265319675927</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45956.265319675927</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45956.265319675927</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45956.265319675927</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ref="G75:G138" ca="1" si="2">IFERROR(NOW()-F75,"-")</f>
        <v>45956.265319675927</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45956.265319675927</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45956.265319675927</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45956.265319675927</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45956.265319675927</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45956.265319675927</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45956.265319675927</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45956.265319675927</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45956.265319675927</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45956.265319675927</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45956.265319675927</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45956.265319675927</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45956.265319675927</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45956.265319675927</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45956.265319675927</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45956.265319675927</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45956.265319675927</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45956.265319675927</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45956.265319675927</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45956.265319675927</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45956.265319675927</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45956.265319675927</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45956.265319675927</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45956.265319675927</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45956.265319675927</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45956.265319675927</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45956.265319675927</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45956.265319675927</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45956.265319675927</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45956.265319675927</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45956.265319675927</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45956.265319675927</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45956.265319675927</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45956.265319675927</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45956.265319675927</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45956.265319675927</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45956.265319675927</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45956.265319675927</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45956.265319675927</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45956.265319675927</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45956.265319675927</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45956.265319675927</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45956.265319675927</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45956.265319675927</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45956.265319675927</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45956.265319675927</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45956.265319675927</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45956.265319675927</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45956.265319675927</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45956.265319675927</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45956.265319675927</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45956.265319675927</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45956.265319675927</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45956.265319675927</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45956.265319675927</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45956.265319675927</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45956.265319675927</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45956.265319675927</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45956.265319675927</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45956.265319675927</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45956.265319675927</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45956.265319675927</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45956.265319675927</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45956.265319675927</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ref="G139:G202" ca="1" si="3">IFERROR(NOW()-F139,"-")</f>
        <v>45956.265319675927</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45956.265319675927</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45956.265319675927</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45956.265319675927</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45956.265319675927</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45956.265319675927</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45956.265319675927</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45956.265319675927</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45956.265319675927</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45956.265319675927</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45956.265319675927</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45956.265319675927</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45956.265319675927</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45956.265319675927</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45956.265319675927</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45956.265319675927</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45956.265319675927</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45956.265319675927</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45956.265319675927</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45956.265319675927</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45956.265319675927</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45956.265319675927</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45956.265319675927</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45956.265319675927</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45956.265319675927</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45956.265319675927</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45956.265319675927</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45956.265319675927</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45956.265319675927</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45956.265319675927</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45956.265319675927</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45956.265319675927</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45956.265319675927</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45956.265319675927</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45956.265319675927</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45956.265319675927</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45956.265319675927</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45956.265319675927</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45956.265319675927</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45956.265319675927</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45956.265319675927</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45956.265319675927</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45956.265319675927</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45956.265319675927</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45956.265319675927</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45956.265319675927</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45956.265319675927</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45956.265319675927</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45956.265319675927</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45956.265319675927</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45956.265319675927</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45956.265319675927</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45956.265319675927</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45956.265319675927</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45956.265319675927</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45956.265319675927</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45956.265319675927</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45956.265319675927</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45956.265319675927</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45956.265319675927</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45956.265319675927</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45956.265319675927</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45956.265319675927</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45956.265319675927</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ref="G203:G266" ca="1" si="4">IFERROR(NOW()-F203,"-")</f>
        <v>45956.265319675927</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45956.265319675927</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45956.265319675927</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45956.265319675927</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45956.265319675927</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45956.265319675927</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45956.265319675927</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45956.265319675927</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45956.265319675927</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45956.265319675927</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45956.265319675927</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45956.265319675927</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45956.265319675927</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45956.265319675927</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45956.265319675927</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45956.265319675927</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45956.265319675927</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45956.265319675927</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45956.265319675927</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45956.265319675927</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45956.265319675927</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45956.265319675927</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45956.265319675927</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45956.265319675927</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45956.265319675927</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45956.265319675927</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45956.265319675927</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45956.265319675927</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45956.265319675927</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45956.265319675927</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45956.265319675927</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45956.265319675927</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45956.265319675927</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45956.265319675927</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45956.265319675927</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45956.265319675927</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45956.265319675927</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45956.265319675927</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45956.265319675927</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45956.265319675927</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45956.265319675927</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45956.265319675927</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45956.265319675927</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45956.265319675927</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45956.265319675927</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45956.265319675927</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45956.265319675927</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45956.265319675927</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45956.265319675927</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45956.265319675927</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45956.265319675927</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45956.265319675927</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45956.265319675927</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45956.265319675927</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45956.265319675927</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45956.265319675927</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45956.265319675927</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45956.265319675927</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45956.265319675927</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45956.265319675927</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45956.265319675927</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45956.265319675927</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45956.265319675927</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45956.265319675927</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ref="G267:G330" ca="1" si="5">IFERROR(NOW()-F267,"-")</f>
        <v>45956.265319675927</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45956.265319675927</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45956.265319675927</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45956.265319675927</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45956.265319675927</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45956.265319675927</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45956.265319675927</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45956.265319675927</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45956.265319675927</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45956.265319675927</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45956.265319675927</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45956.265319675927</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45956.265319675927</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45956.265319675927</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45956.265319675927</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45956.265319675927</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45956.265319675927</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45956.265319675927</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45956.265319675927</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45956.265319675927</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45956.265319675927</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45956.265319675927</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45956.265319675927</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45956.265319675927</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45956.265319675927</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45956.265319675927</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45956.265319675927</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45956.265319675927</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45956.265319675927</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45956.265319675927</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45956.265319675927</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45956.265319675927</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45956.265319675927</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45956.265319675927</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45956.265319675927</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45956.265319675927</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45956.265319675927</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45956.265319675927</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45956.265319675927</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45956.265319675927</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45956.265319675927</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45956.265319675927</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45956.265319675927</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45956.265319675927</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45956.265319675927</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45956.265319675927</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45956.265319675927</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45956.265319675927</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45956.265319675927</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45956.265319675927</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45956.265319675927</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45956.265319675927</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45956.265319675927</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45956.265319675927</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45956.265319675927</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45956.265319675927</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45956.265319675927</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45956.265319675927</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45956.265319675927</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45956.265319675927</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45956.265319675927</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45956.265319675927</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45956.265319675927</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45956.265319675927</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ref="G331:G394" ca="1" si="6">IFERROR(NOW()-F331,"-")</f>
        <v>45956.265319675927</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45956.265319675927</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45956.265319675927</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45956.265319675927</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45956.265319675927</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45956.265319675927</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45956.265319675927</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45956.265319675927</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45956.265319675927</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45956.265319675927</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45956.265319675927</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45956.265319675927</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45956.265319675927</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45956.265319675927</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45956.265319675927</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45956.265319675927</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45956.265319675927</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45956.265319675927</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45956.265319675927</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45956.265319675927</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45956.265319675927</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45956.265319675927</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45956.265319675927</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45956.265319675927</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45956.265319675927</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45956.265319675927</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45956.265319675927</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45956.265319675927</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45956.265319675927</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45956.265319675927</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45956.265319675927</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45956.265319675927</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45956.265319675927</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45956.265319675927</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45956.265319675927</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45956.265319675927</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45956.265319675927</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45956.265319675927</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45956.265319675927</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45956.265319675927</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45956.265319675927</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45956.265319675927</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45956.265319675927</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45956.265319675927</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45956.265319675927</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45956.265319675927</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45956.265319675927</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45956.265319675927</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45956.265319675927</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45956.265319675927</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45956.265319675927</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45956.265319675927</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45956.265319675927</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45956.265319675927</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45956.265319675927</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45956.265319675927</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45956.265319675927</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45956.265319675927</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45956.265319675927</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45956.265319675927</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45956.265319675927</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45956.265319675927</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45956.265319675927</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45956.265319675927</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ref="G395:G458" ca="1" si="7">IFERROR(NOW()-F395,"-")</f>
        <v>45956.265319675927</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45956.265319675927</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45956.265319675927</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45956.265319675927</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45956.265319675927</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45956.265319675927</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45956.265319675927</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45956.265319675927</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45956.265319675927</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45956.265319675927</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45956.265319675927</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45956.265319675927</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45956.265319675927</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45956.265319675927</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45956.265319675927</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45956.265319675927</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45956.265319675927</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45956.265319675927</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45956.265319675927</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45956.265319675927</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45956.265319675927</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45956.265319675927</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45956.265319675927</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45956.265319675927</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45956.265319675927</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45956.265319675927</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45956.265319675927</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45956.265319675927</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45956.265319675927</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45956.265319675927</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45956.265319675927</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45956.265319675927</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45956.265319675927</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45956.265319675927</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45956.265319675927</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45956.265319675927</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45956.265319675927</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45956.265319675927</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45956.265319675927</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45956.265319675927</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45956.265319675927</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45956.265319675927</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45956.265319675927</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45956.265319675927</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45956.265319675927</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45956.265319675927</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45956.265319675927</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45956.265319675927</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45956.265319675927</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45956.265319675927</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45956.265319675927</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45956.265319675927</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45956.265319675927</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45956.265319675927</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45956.265319675927</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45956.265319675927</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45956.265319675927</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45956.265319675927</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45956.265319675927</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45956.265319675927</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45956.265319675927</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45956.265319675927</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45956.265319675927</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45956.265319675927</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ref="G459:G522" ca="1" si="8">IFERROR(NOW()-F459,"-")</f>
        <v>45956.265319675927</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45956.265319675927</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45956.265319675927</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45956.265319675927</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45956.265319675927</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45956.265319675927</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45956.265319675927</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45956.265319675927</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45956.265319675927</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45956.265319675927</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45956.265319675927</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45956.265319675927</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45956.265319675927</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45956.265319675927</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45956.265319675927</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45956.265319675927</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45956.265319675927</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45956.265319675927</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45956.265319675927</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45956.265319675927</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45956.265319675927</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45956.265319675927</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45956.265319675927</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45956.265319675927</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45956.265319675927</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45956.265319675927</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45956.265319675927</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45956.265319675927</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45956.265319675927</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45956.265319675927</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45956.265319675927</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45956.265319675927</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45956.265319675927</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45956.265319675927</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45956.265319675927</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45956.265319675927</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45956.265319675927</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45956.265319675927</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45956.265319675927</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45956.265319675927</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45956.265319675927</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45956.265319675927</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45956.265319675927</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45956.265319675927</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45956.265319675927</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45956.265319675927</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45956.265319675927</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45956.265319675927</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45956.265319675927</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45956.265319675927</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45956.265319675927</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45956.265319675927</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45956.265319675927</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45956.265319675927</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45956.265319675927</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45956.265319675927</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45956.265319675927</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45956.265319675927</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45956.265319675927</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45956.265319675927</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45956.265319675927</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45956.265319675927</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45956.265319675927</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45956.265319675927</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ref="G523:G586" ca="1" si="9">IFERROR(NOW()-F523,"-")</f>
        <v>45956.265319675927</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45956.265319675927</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45956.265319675927</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45956.265319675927</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45956.265319675927</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45956.265319675927</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45956.265319675927</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45956.265319675927</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45956.265319675927</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45956.265319675927</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45956.265319675927</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45956.265319675927</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45956.265319675927</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45956.265319675927</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45956.265319675927</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45956.265319675927</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45956.265319675927</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45956.265319675927</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45956.265319675927</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45956.265319675927</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45956.265319675927</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45956.265319675927</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45956.265319675927</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45956.265319675927</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45956.265319675927</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45956.265319675927</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45956.265319675927</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45956.265319675927</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45956.265319675927</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45956.265319675927</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45956.265319675927</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45956.265319675927</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45956.265319675927</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45956.265319675927</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45956.265319675927</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45956.265319675927</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45956.265319675927</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45956.265319675927</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45956.265319675927</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45956.265319675927</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45956.265319675927</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45956.265319675927</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45956.265319675927</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45956.265319675927</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45956.265319675927</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45956.265319675927</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45956.265319675927</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45956.265319675927</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45956.265319675927</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45956.265319675927</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45956.265319675927</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45956.265319675927</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45956.265319675927</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45956.265319675927</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45956.265319675927</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45956.265319675927</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45956.265319675927</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45956.265319675927</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45956.265319675927</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45956.265319675927</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45956.265319675927</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45956.265319675927</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45956.265319675927</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45956.265319675927</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ref="G587:G650" ca="1" si="10">IFERROR(NOW()-F587,"-")</f>
        <v>45956.265319675927</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45956.265319675927</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45956.265319675927</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45956.265319675927</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45956.265319675927</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45956.265319675927</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45956.265319675927</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45956.265319675927</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45956.265319675927</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45956.265319675927</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45956.265319675927</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45956.265319675927</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45956.265319675927</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45956.265319675927</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45956.265319675927</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45956.265319675927</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45956.265319675927</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45956.265319675927</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45956.265319675927</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45956.265319675927</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45956.265319675927</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45956.265319675927</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45956.265319675927</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45956.265319675927</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45956.265319675927</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45956.265319675927</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45956.265319675927</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45956.265319675927</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45956.265319675927</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45956.265319675927</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45956.265319675927</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45956.265319675927</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45956.265319675927</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45956.265319675927</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45956.265319675927</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45956.265319675927</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45956.265319675927</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45956.265319675927</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45956.265319675927</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45956.265319675927</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45956.265319675927</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45956.265319675927</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45956.265319675927</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45956.265319675927</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45956.265319675927</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45956.265319675927</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45956.265319675927</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45956.265319675927</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45956.265319675927</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45956.265319675927</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45956.265319675927</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45956.265319675927</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45956.265319675927</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45956.265319675927</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45956.265319675927</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45956.265319675927</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45956.265319675927</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45956.265319675927</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45956.265319675927</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45956.265319675927</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45956.265319675927</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45956.265319675927</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45956.265319675927</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45956.265319675927</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ref="G651:G714" ca="1" si="11">IFERROR(NOW()-F651,"-")</f>
        <v>45956.265319675927</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45956.265319675927</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45956.265319675927</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45956.265319675927</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45956.265319675927</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45956.265319675927</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45956.265319675927</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45956.265319675927</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45956.265319675927</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45956.265319675927</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45956.265319675927</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45956.265319675927</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45956.265319675927</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45956.265319675927</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45956.265319675927</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45956.265319675927</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45956.265319675927</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45956.265319675927</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45956.265319675927</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45956.265319675927</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45956.265319675927</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45956.265319675927</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45956.265319675927</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45956.265319675927</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45956.265319675927</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45956.265319675927</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45956.265319675927</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45956.265319675927</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45956.265319675927</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45956.265319675927</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45956.265319675927</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45956.265319675927</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45956.265319675927</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45956.265319675927</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45956.265319675927</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45956.265319675927</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45956.265319675927</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45956.265319675927</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45956.265319675927</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45956.265319675927</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45956.265319675927</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45956.265319675927</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45956.265319675927</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45956.265319675927</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45956.265319675927</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45956.265319675927</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45956.265319675927</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45956.265319675927</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45956.265319675927</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45956.265319675927</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45956.265319675927</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45956.265319675927</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45956.265319675927</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45956.265319675927</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45956.265319675927</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45956.265319675927</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45956.265319675927</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45956.265319675927</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45956.265319675927</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45956.265319675927</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45956.265319675927</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45956.265319675927</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45956.265319675927</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45956.265319675927</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ref="G715:G778" ca="1" si="12">IFERROR(NOW()-F715,"-")</f>
        <v>45956.265319675927</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45956.265319675927</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45956.265319675927</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45956.265319675927</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45956.265319675927</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45956.265319675927</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45956.265319675927</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45956.265319675927</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45956.265319675927</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45956.265319675927</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45956.265319675927</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45956.265319675927</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45956.265319675927</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45956.265319675927</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45956.265319675927</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45956.265319675927</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45956.265319675927</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45956.265319675927</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45956.265319675927</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45956.265319675927</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45956.265319675927</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45956.265319675927</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45956.265319675927</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45956.265319675927</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45956.265319675927</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45956.265319675927</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45956.265319675927</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45956.265319675927</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45956.265319675927</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45956.265319675927</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45956.265319675927</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45956.265319675927</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45956.265319675927</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45956.265319675927</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45956.265319675927</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45956.265319675927</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45956.265319675927</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45956.265319675927</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45956.265319675927</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45956.265319675927</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45956.265319675927</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45956.265319675927</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45956.265319675927</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45956.265319675927</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45956.265319675927</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45956.265319675927</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45956.265319675927</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45956.265319675927</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45956.265319675927</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45956.265319675927</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45956.265319675927</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45956.265319675927</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45956.265319675927</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45956.265319675927</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45956.265319675927</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45956.265319675927</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45956.265319675927</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45956.265319675927</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45956.265319675927</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45956.265319675927</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45956.265319675927</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45956.265319675927</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45956.265319675927</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45956.265319675927</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ref="G779:G842" ca="1" si="13">IFERROR(NOW()-F779,"-")</f>
        <v>45956.265319675927</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45956.265319675927</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45956.265319675927</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45956.265319675927</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45956.265319675927</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45956.265319675927</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45956.265319675927</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45956.265319675927</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45956.265319675927</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45956.265319675927</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45956.265319675927</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45956.265319675927</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45956.265319675927</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45956.265319675927</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45956.265319675927</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45956.265319675927</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45956.265319675927</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45956.265319675927</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45956.265319675927</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45956.265319675927</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45956.265319675927</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45956.265319675927</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45956.265319675927</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45956.265319675927</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45956.265319675927</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45956.265319675927</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45956.265319675927</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45956.265319675927</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45956.265319675927</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45956.265319675927</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45956.265319675927</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45956.265319675927</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45956.265319675927</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45956.265319675927</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45956.265319675927</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45956.265319675927</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45956.265319675927</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45956.265319675927</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45956.265319675927</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45956.265319675927</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45956.265319675927</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45956.265319675927</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45956.265319675927</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45956.265319675927</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45956.265319675927</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45956.265319675927</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45956.265319675927</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45956.265319675927</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45956.265319675927</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45956.265319675927</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45956.265319675927</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45956.265319675927</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45956.265319675927</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45956.265319675927</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45956.265319675927</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45956.265319675927</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45956.265319675927</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45956.265319675927</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45956.265319675927</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45956.265319675927</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45956.265319675927</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45956.265319675927</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45956.265319675927</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45956.265319675927</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ref="G843:G906" ca="1" si="14">IFERROR(NOW()-F843,"-")</f>
        <v>45956.265319675927</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45956.265319675927</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45956.265319675927</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45956.265319675927</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45956.265319675927</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45956.265319675927</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45956.265319675927</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45956.265319675927</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45956.265319675927</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45956.265319675927</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45956.265319675927</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45956.265319675927</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45956.265319675927</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45956.265319675927</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45956.265319675927</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45956.265319675927</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45956.265319675927</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45956.265319675927</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45956.265319675927</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45956.265319675927</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45956.265319675927</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45956.265319675927</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45956.265319675927</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45956.265319675927</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45956.265319675927</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45956.265319675927</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45956.265319675927</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45956.265319675927</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45956.265319675927</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45956.265319675927</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45956.265319675927</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45956.265319675927</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45956.265319675927</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45956.265319675927</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45956.265319675927</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45956.265319675927</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45956.265319675927</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45956.265319675927</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45956.265319675927</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45956.265319675927</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45956.265319675927</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45956.265319675927</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45956.265319675927</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45956.265319675927</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45956.265319675927</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45956.265319675927</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45956.265319675927</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45956.265319675927</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45956.265319675927</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45956.265319675927</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45956.265319675927</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45956.265319675927</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45956.265319675927</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45956.265319675927</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45956.265319675927</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45956.265319675927</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45956.265319675927</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45956.265319675927</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45956.265319675927</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45956.265319675927</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45956.265319675927</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45956.265319675927</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45956.265319675927</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45956.265319675927</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ref="G907:G970" ca="1" si="15">IFERROR(NOW()-F907,"-")</f>
        <v>45956.265319675927</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45956.265319675927</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45956.265319675927</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45956.265319675927</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45956.265319675927</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45956.265319675927</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45956.265319675927</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45956.265319675927</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45956.265319675927</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45956.265319675927</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45956.265319675927</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45956.265319675927</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45956.265319675927</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45956.265319675927</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45956.265319675927</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45956.265319675927</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45956.265319675927</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45956.265319675927</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45956.265319675927</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45956.265319675927</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45956.265319675927</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45956.265319675927</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45956.265319675927</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45956.265319675927</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45956.265319675927</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45956.265319675927</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45956.265319675927</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45956.265319675927</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45956.265319675927</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45956.265319675927</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45956.265319675927</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45956.265319675927</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45956.265319675927</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45956.265319675927</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45956.265319675927</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45956.265319675927</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45956.265319675927</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45956.265319675927</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45956.265319675927</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45956.265319675927</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45956.265319675927</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45956.265319675927</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45956.265319675927</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45956.265319675927</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45956.265319675927</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45956.265319675927</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45956.265319675927</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45956.265319675927</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45956.265319675927</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45956.265319675927</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45956.265319675927</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45956.265319675927</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45956.265319675927</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45956.265319675927</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45956.265319675927</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45956.265319675927</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45956.265319675927</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45956.265319675927</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45956.265319675927</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45956.265319675927</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45956.265319675927</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45956.265319675927</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45956.265319675927</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45956.265319675927</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ref="G971:G1034" ca="1" si="16">IFERROR(NOW()-F971,"-")</f>
        <v>45956.265319675927</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45956.265319675927</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45956.265319675927</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45956.265319675927</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45956.265319675927</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45956.265319675927</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45956.265319675927</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45956.265319675927</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45956.265319675927</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45956.265319675927</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45956.265319675927</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45956.265319675927</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45956.265319675927</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45956.265319675927</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45956.265319675927</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45956.265319675927</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45956.265319675927</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45956.265319675927</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45956.265319675927</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45956.265319675927</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45956.265319675927</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45956.265319675927</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45956.265319675927</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45956.265319675927</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45956.265319675927</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45956.265319675927</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45956.265319675927</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45956.265319675927</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45956.265319675927</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45956.265319675927</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45956.265319675927</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45956.265319675927</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45956.265319675927</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45956.265319675927</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45956.265319675927</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45956.265319675927</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45956.265319675927</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45956.265319675927</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45956.265319675927</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45956.265319675927</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45956.265319675927</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45956.265319675927</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45956.265319675927</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45956.265319675927</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45956.265319675927</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45956.265319675927</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45956.265319675927</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45956.265319675927</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45956.265319675927</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45956.265319675927</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45956.265319675927</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45956.265319675927</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45956.265319675927</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45956.265319675927</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45956.265319675927</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45956.265319675927</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45956.265319675927</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45956.265319675927</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45956.265319675927</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45956.265319675927</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45956.265319675927</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45956.265319675927</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45956.265319675927</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45956.265319675927</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ref="G1035:G1098" ca="1" si="17">IFERROR(NOW()-F1035,"-")</f>
        <v>45956.265319675927</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45956.265319675927</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45956.265319675927</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45956.265319675927</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45956.265319675927</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45956.265319675927</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45956.265319675927</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45956.265319675927</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45956.265319675927</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45956.265319675927</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45956.265319675927</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45956.265319675927</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45956.265319675927</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45956.265319675927</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45956.265319675927</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45956.265319675927</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45956.265319675927</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45956.265319675927</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45956.265319675927</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45956.265319675927</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45956.265319675927</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45956.265319675927</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45956.265319675927</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45956.265319675927</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45956.265319675927</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45956.265319675927</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45956.265319675927</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45956.265319675927</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45956.265319675927</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45956.265319675927</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45956.265319675927</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45956.265319675927</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45956.265319675927</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45956.265319675927</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45956.265319675927</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45956.265319675927</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45956.265319675927</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45956.265319675927</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45956.265319675927</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45956.265319675927</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45956.265319675927</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45956.265319675927</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45956.265319675927</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45956.265319675927</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45956.265319675927</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45956.265319675927</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45956.265319675927</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45956.265319675927</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45956.265319675927</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45956.265319675927</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45956.265319675927</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45956.265319675927</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45956.265319675927</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45956.265319675927</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45956.265319675927</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45956.265319675927</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45956.265319675927</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45956.265319675927</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45956.265319675927</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45956.265319675927</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45956.265319675927</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45956.265319675927</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45956.265319675927</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45956.265319675927</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ref="G1099:G1113" ca="1" si="18">IFERROR(NOW()-F1099,"-")</f>
        <v>45956.265319675927</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45956.265319675927</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45956.265319675927</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45956.265319675927</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45956.265319675927</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45956.265319675927</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45956.265319675927</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45956.265319675927</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45956.265319675927</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45956.265319675927</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45956.265319675927</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45956.265319675927</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45956.265319675927</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45956.265319675927</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45956.265319675927</v>
      </c>
      <c r="H1113" s="22"/>
      <c r="I1113" s="19" t="str">
        <f>IFERROR(VLOOKUP(D1113,DB!A:F,6,0),"")</f>
        <v/>
      </c>
      <c r="J1113" s="18" t="str">
        <f>IFERROR(VLOOKUP(D1113,DB!A:G,7,0),"")</f>
        <v/>
      </c>
      <c r="K1113" s="46"/>
      <c r="L1113" s="23" t="str">
        <f>IFERROR(VLOOKUP(D1113,DB!A:I,9,0),"")</f>
        <v/>
      </c>
    </row>
  </sheetData>
  <dataValidations count="2">
    <dataValidation allowBlank="1" showInputMessage="1" showErrorMessage="1" sqref="E1" xr:uid="{5914219A-CB83-432D-936A-CC0CB6F3982A}"/>
    <dataValidation type="list" allowBlank="1" showInputMessage="1" showErrorMessage="1" sqref="E2:E111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0"/>
  <sheetViews>
    <sheetView workbookViewId="0">
      <selection activeCell="E8" sqref="E8"/>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39088</v>
      </c>
      <c r="B2" s="94" t="str">
        <f>IFERROR(VLOOKUP(D2,DB!A:K,11,0),"")</f>
        <v>R4</v>
      </c>
      <c r="C2" s="97">
        <v>1</v>
      </c>
      <c r="D2" s="94" t="s">
        <v>35115</v>
      </c>
      <c r="E2" s="98" t="s">
        <v>38998</v>
      </c>
      <c r="F2" s="99">
        <v>45703.480717592596</v>
      </c>
      <c r="G2" s="100">
        <f ca="1">IFERROR(NOW()-F2,"")</f>
        <v>252.78460208333127</v>
      </c>
      <c r="H2" s="99">
        <v>45703.474768518521</v>
      </c>
      <c r="I2" s="99" t="str">
        <f>IFERROR(VLOOKUP(D2,DB!A:F,6,0),"")</f>
        <v>SCECO</v>
      </c>
      <c r="J2" s="99" t="str">
        <f>IFERROR(VLOOKUP(D2,DB!A:G,7,0),"")</f>
        <v>Dead</v>
      </c>
      <c r="K2" s="101" t="s">
        <v>39089</v>
      </c>
      <c r="L2" s="94" t="str">
        <f>IFERROR(VLOOKUP(D2,DB!A:I,9,0),"")</f>
        <v>Latis</v>
      </c>
    </row>
    <row r="3" spans="1:16" ht="30" customHeight="1">
      <c r="A3" s="94" t="s">
        <v>39090</v>
      </c>
      <c r="B3" s="94" t="str">
        <f>IFERROR(VLOOKUP(D3,DB!A:K,11,0),"")</f>
        <v>R4</v>
      </c>
      <c r="C3" s="94">
        <v>1</v>
      </c>
      <c r="D3" s="94" t="s">
        <v>27420</v>
      </c>
      <c r="E3" s="98" t="s">
        <v>38998</v>
      </c>
      <c r="F3" s="123">
        <v>45953.634722222225</v>
      </c>
      <c r="G3" s="124">
        <f ca="1">IFERROR(NOW()-F3,"")</f>
        <v>2.6305974537026486</v>
      </c>
      <c r="H3" s="123">
        <v>45953.546631944446</v>
      </c>
      <c r="I3" s="99" t="str">
        <f>IFERROR(VLOOKUP(D3,DB!A:F,6,0),"")</f>
        <v>SCECO</v>
      </c>
      <c r="J3" s="99" t="str">
        <f>IFERROR(VLOOKUP(D3,DB!A:G,7,0),"")</f>
        <v>Dead</v>
      </c>
      <c r="K3" s="125" t="s">
        <v>39091</v>
      </c>
      <c r="L3" s="121" t="str">
        <f>IFERROR(VLOOKUP(D3,DB!A:I,9,0),"")</f>
        <v>Latis</v>
      </c>
    </row>
    <row r="4" spans="1:16" ht="15" customHeight="1">
      <c r="A4" s="94" t="s">
        <v>39092</v>
      </c>
      <c r="B4" s="94" t="str">
        <f>IFERROR(VLOOKUP(D4,DB!A:K,11,0),"")</f>
        <v>R4</v>
      </c>
      <c r="C4" s="120">
        <v>1</v>
      </c>
      <c r="D4" s="94" t="s">
        <v>36111</v>
      </c>
      <c r="E4" s="98" t="s">
        <v>38998</v>
      </c>
      <c r="F4" s="123">
        <v>45955.738356481481</v>
      </c>
      <c r="G4" s="124">
        <f ca="1">IFERROR(NOW()-F4,"")</f>
        <v>0.52696319444658002</v>
      </c>
      <c r="H4" s="123">
        <v>45955.732800925929</v>
      </c>
      <c r="I4" s="99" t="str">
        <f>IFERROR(VLOOKUP(D4,DB!A:F,6,0),"")</f>
        <v>Generator-SG</v>
      </c>
      <c r="J4" s="99" t="str">
        <f>IFERROR(VLOOKUP(D4,DB!A:G,7,0),"")</f>
        <v>No BB Shifted</v>
      </c>
      <c r="K4" s="125" t="s">
        <v>39093</v>
      </c>
      <c r="L4" s="121" t="str">
        <f>IFERROR(VLOOKUP(D4,DB!A:I,9,0),"")</f>
        <v>Latis</v>
      </c>
    </row>
    <row r="5" spans="1:16" ht="15" customHeight="1">
      <c r="A5" s="119"/>
      <c r="B5" s="119" t="str">
        <f>IFERROR(VLOOKUP(D5,DB!A:K,11,0),"")</f>
        <v/>
      </c>
      <c r="C5" s="120"/>
      <c r="D5" s="94"/>
      <c r="E5" s="98"/>
      <c r="F5" s="123"/>
      <c r="G5" s="124">
        <f ca="1">IFERROR(NOW()-F5,"")</f>
        <v>45956.265319675927</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45956.265319675927</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45956.265319675927</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45956.265319675927</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45956.265319675927</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45956.265319675927</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122"/>
      <c r="F11" s="123"/>
      <c r="G11" s="124">
        <f ca="1">IFERROR(NOW()-F11,"")</f>
        <v>45956.265319675927</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122"/>
      <c r="F12" s="123"/>
      <c r="G12" s="124">
        <f ca="1">IFERROR(NOW()-F12,"")</f>
        <v>45956.265319675927</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122"/>
      <c r="F13" s="123"/>
      <c r="G13" s="124">
        <f ca="1">IFERROR(NOW()-F13,"")</f>
        <v>45956.265319675927</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45956.265319675927</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45956.265319675927</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45956.265319675927</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122"/>
      <c r="F17" s="123"/>
      <c r="G17" s="124">
        <f ca="1">IFERROR(NOW()-F17,"")</f>
        <v>45956.265319675927</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122"/>
      <c r="F18" s="123"/>
      <c r="G18" s="124">
        <f ca="1">IFERROR(NOW()-F18,"")</f>
        <v>45956.265319675927</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94"/>
      <c r="E19" s="122"/>
      <c r="F19" s="123"/>
      <c r="G19" s="124">
        <f ca="1">IFERROR(NOW()-F19,"")</f>
        <v>45956.265319675927</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94"/>
      <c r="E20" s="122"/>
      <c r="F20" s="123"/>
      <c r="G20" s="124">
        <f ca="1">IFERROR(NOW()-F20,"")</f>
        <v>45956.265319675927</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94"/>
      <c r="E21" s="122"/>
      <c r="F21" s="123"/>
      <c r="G21" s="124">
        <f ca="1">IFERROR(NOW()-F21,"")</f>
        <v>45956.265319675927</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45956.265319675927</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45956.265319675927</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45956.265319675927</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45956.265319675927</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45956.265319675927</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45956.265319675927</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45956.265319675927</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45956.265319675927</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45956.265319675927</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45956.265319675927</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45956.265319675927</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45956.265319675927</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45956.265319675927</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45956.265319675927</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45956.265319675927</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45956.265319675927</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45956.265319675927</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45956.265319675927</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45956.265319675927</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45956.265319675927</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45956.265319675927</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45956.265319675927</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45956.265319675927</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45956.265319675927</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45956.265319675927</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45956.265319675927</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45956.265319675927</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45956.265319675927</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45956.265319675927</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45956.265319675927</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45956.265319675927</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45956.265319675927</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45956.265319675927</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45956.265319675927</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45956.265319675927</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45956.265319675927</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45956.265319675927</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45956.265319675927</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45956.265319675927</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45956.265319675927</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45956.265319675927</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45956.265319675927</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45956.265319675927</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45956.265319675927</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45956.265319675927</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45956.265319675927</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45956.265319675927</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45956.265319675927</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45956.265319675927</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45956.265319675927</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45956.265319675927</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45956.265319675927</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45956.265319675927</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45956.265319675927</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45956.265319675927</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45956.265319675927</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45956.265319675927</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45956.265319675927</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45956.265319675927</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45956.265319675927</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45956.265319675927</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45956.265319675927</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45956.265319675927</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45956.265319675927</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45956.265319675927</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45956.265319675927</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45956.265319675927</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45956.265319675927</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45956.265319675927</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45956.265319675927</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45956.265319675927</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45956.265319675927</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45956.265319675927</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45956.265319675927</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45956.265319675927</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45956.265319675927</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45956.265319675927</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45956.265319675927</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45956.265319675927</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45956.265319675927</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45956.265319675927</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45956.265319675927</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45956.265319675927</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45956.265319675927</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45956.265319675927</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45956.265319675927</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45956.265319675927</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45956.265319675927</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45956.265319675927</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45956.265319675927</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45956.265319675927</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45956.265319675927</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45956.265319675927</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45956.265319675927</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45956.265319675927</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45956.265319675927</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45956.265319675927</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45956.265319675927</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45956.265319675927</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45956.265319675927</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45956.265319675927</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45956.265319675927</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45956.265319675927</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45956.265319675927</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45956.265319675927</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45956.265319675927</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45956.265319675927</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45956.265319675927</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45956.265319675927</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45956.265319675927</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45956.265319675927</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45956.265319675927</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45956.265319675927</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45956.265319675927</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45956.265319675927</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45956.265319675927</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45956.265319675927</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45956.265319675927</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45956.265319675927</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45956.265319675927</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45956.265319675927</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45956.265319675927</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45956.265319675927</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45956.265319675927</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45956.265319675927</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45956.265319675927</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45956.265319675927</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45956.265319675927</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45956.265319675927</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45956.265319675927</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45956.265319675927</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45956.265319675927</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45956.265319675927</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45956.265319675927</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45956.265319675927</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45956.265319675927</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45956.265319675927</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45956.265319675927</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45956.265319675927</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45956.265319675927</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45956.265319675927</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45956.265319675927</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45956.265319675927</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45956.265319675927</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45956.265319675927</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45956.265319675927</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45956.265319675927</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45956.265319675927</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45956.265319675927</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45956.265319675927</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45956.265319675927</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45956.265319675927</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45956.265319675927</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45956.265319675927</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45956.265319675927</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45956.265319675927</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45956.265319675927</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45956.265319675927</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45956.265319675927</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45956.265319675927</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45956.265319675927</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45956.265319675927</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45956.265319675927</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45956.265319675927</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45956.265319675927</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45956.265319675927</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45956.265319675927</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45956.265319675927</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45956.265319675927</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45956.265319675927</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45956.265319675927</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45956.265319675927</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45956.265319675927</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45956.265319675927</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45956.265319675927</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45956.265319675927</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45956.265319675927</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45956.265319675927</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45956.265319675927</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45956.265319675927</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45956.265319675927</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45956.265319675927</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45956.265319675927</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45956.265319675927</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45956.265319675927</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45956.265319675927</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45956.265319675927</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45956.265319675927</v>
      </c>
      <c r="H209" s="123"/>
      <c r="I209" s="119" t="str">
        <f>IFERROR(VLOOKUP(D209,DB!A:F,6,0),"")</f>
        <v/>
      </c>
      <c r="J209" s="119" t="str">
        <f>IFERROR(VLOOKUP(D209,DB!A:G,7,0),"")</f>
        <v/>
      </c>
      <c r="K209" s="125"/>
      <c r="L209" s="121" t="str">
        <f>IFERROR(VLOOKUP(D209,DB!A:I,9,0),"")</f>
        <v/>
      </c>
    </row>
    <row r="210" spans="1:12" ht="15" customHeight="1">
      <c r="A210" s="119"/>
      <c r="B210" s="119" t="str">
        <f>IFERROR(VLOOKUP(D210,DB!A:K,11,0),"")</f>
        <v/>
      </c>
      <c r="C210" s="120"/>
      <c r="D210" s="121"/>
      <c r="E210" s="122"/>
      <c r="F210" s="123"/>
      <c r="G210" s="124">
        <f ca="1">IFERROR(NOW()-F210,"")</f>
        <v>45956.265319675927</v>
      </c>
      <c r="H210" s="123"/>
      <c r="I210" s="119" t="str">
        <f>IFERROR(VLOOKUP(D210,DB!A:F,6,0),"")</f>
        <v/>
      </c>
      <c r="J210" s="119" t="str">
        <f>IFERROR(VLOOKUP(D210,DB!A:G,7,0),"")</f>
        <v/>
      </c>
      <c r="K210" s="125"/>
      <c r="L210" s="121" t="str">
        <f>IFERROR(VLOOKUP(D210,DB!A:I,9,0),"")</f>
        <v/>
      </c>
    </row>
    <row r="211" spans="1:12" ht="15" customHeight="1">
      <c r="A211" s="119"/>
      <c r="B211" s="119" t="str">
        <f>IFERROR(VLOOKUP(D211,DB!A:K,11,0),"")</f>
        <v/>
      </c>
      <c r="C211" s="120"/>
      <c r="D211" s="121"/>
      <c r="E211" s="122"/>
      <c r="F211" s="123"/>
      <c r="G211" s="124">
        <f ca="1">IFERROR(NOW()-F211,"")</f>
        <v>45956.265319675927</v>
      </c>
      <c r="H211" s="123"/>
      <c r="I211" s="119" t="str">
        <f>IFERROR(VLOOKUP(D211,DB!A:F,6,0),"")</f>
        <v/>
      </c>
      <c r="J211" s="119" t="str">
        <f>IFERROR(VLOOKUP(D211,DB!A:G,7,0),"")</f>
        <v/>
      </c>
      <c r="K211" s="125"/>
      <c r="L211" s="121" t="str">
        <f>IFERROR(VLOOKUP(D211,DB!A:I,9,0),"")</f>
        <v/>
      </c>
    </row>
    <row r="212" spans="1:12" ht="15" customHeight="1">
      <c r="A212" s="119"/>
      <c r="B212" s="119" t="str">
        <f>IFERROR(VLOOKUP(D212,DB!A:K,11,0),"")</f>
        <v/>
      </c>
      <c r="C212" s="120"/>
      <c r="D212" s="121"/>
      <c r="E212" s="122"/>
      <c r="F212" s="123"/>
      <c r="G212" s="124">
        <f ca="1">IFERROR(NOW()-F212,"")</f>
        <v>45956.265319675927</v>
      </c>
      <c r="H212" s="123"/>
      <c r="I212" s="119" t="str">
        <f>IFERROR(VLOOKUP(D212,DB!A:F,6,0),"")</f>
        <v/>
      </c>
      <c r="J212" s="119" t="str">
        <f>IFERROR(VLOOKUP(D212,DB!A:G,7,0),"")</f>
        <v/>
      </c>
      <c r="K212" s="125"/>
      <c r="L212" s="121" t="str">
        <f>IFERROR(VLOOKUP(D212,DB!A:I,9,0),"")</f>
        <v/>
      </c>
    </row>
    <row r="213" spans="1:12" ht="15" customHeight="1">
      <c r="A213" s="119"/>
      <c r="B213" s="119" t="str">
        <f>IFERROR(VLOOKUP(D213,DB!A:K,11,0),"")</f>
        <v/>
      </c>
      <c r="C213" s="120"/>
      <c r="D213" s="121"/>
      <c r="E213" s="122"/>
      <c r="F213" s="123"/>
      <c r="G213" s="124">
        <f ca="1">IFERROR(NOW()-F213,"")</f>
        <v>45956.265319675927</v>
      </c>
      <c r="H213" s="123"/>
      <c r="I213" s="119" t="str">
        <f>IFERROR(VLOOKUP(D213,DB!A:F,6,0),"")</f>
        <v/>
      </c>
      <c r="J213" s="119" t="str">
        <f>IFERROR(VLOOKUP(D213,DB!A:G,7,0),"")</f>
        <v/>
      </c>
      <c r="K213" s="125"/>
      <c r="L213" s="121" t="str">
        <f>IFERROR(VLOOKUP(D213,DB!A:I,9,0),"")</f>
        <v/>
      </c>
    </row>
    <row r="214" spans="1:12" ht="15" customHeight="1">
      <c r="A214" s="119"/>
      <c r="B214" s="119" t="str">
        <f>IFERROR(VLOOKUP(D214,DB!A:K,11,0),"")</f>
        <v/>
      </c>
      <c r="C214" s="120"/>
      <c r="D214" s="121"/>
      <c r="E214" s="122"/>
      <c r="F214" s="123"/>
      <c r="G214" s="124">
        <f ca="1">IFERROR(NOW()-F214,"")</f>
        <v>45956.265319675927</v>
      </c>
      <c r="H214" s="123"/>
      <c r="I214" s="119" t="str">
        <f>IFERROR(VLOOKUP(D214,DB!A:F,6,0),"")</f>
        <v/>
      </c>
      <c r="J214" s="119" t="str">
        <f>IFERROR(VLOOKUP(D214,DB!A:G,7,0),"")</f>
        <v/>
      </c>
      <c r="K214" s="125"/>
      <c r="L214" s="121" t="str">
        <f>IFERROR(VLOOKUP(D214,DB!A:I,9,0),"")</f>
        <v/>
      </c>
    </row>
    <row r="215" spans="1:12" ht="15" customHeight="1">
      <c r="A215" s="119"/>
      <c r="B215" s="119" t="str">
        <f>IFERROR(VLOOKUP(D215,DB!A:K,11,0),"")</f>
        <v/>
      </c>
      <c r="C215" s="120"/>
      <c r="D215" s="121"/>
      <c r="E215" s="122"/>
      <c r="F215" s="123"/>
      <c r="G215" s="124">
        <f ca="1">IFERROR(NOW()-F215,"")</f>
        <v>45956.265319675927</v>
      </c>
      <c r="H215" s="123"/>
      <c r="I215" s="119" t="str">
        <f>IFERROR(VLOOKUP(D215,DB!A:F,6,0),"")</f>
        <v/>
      </c>
      <c r="J215" s="119" t="str">
        <f>IFERROR(VLOOKUP(D215,DB!A:G,7,0),"")</f>
        <v/>
      </c>
      <c r="K215" s="125"/>
      <c r="L215" s="121" t="str">
        <f>IFERROR(VLOOKUP(D215,DB!A:I,9,0),"")</f>
        <v/>
      </c>
    </row>
    <row r="216" spans="1:12" ht="15" customHeight="1">
      <c r="A216" s="119"/>
      <c r="B216" s="119" t="str">
        <f>IFERROR(VLOOKUP(D216,DB!A:K,11,0),"")</f>
        <v/>
      </c>
      <c r="C216" s="120"/>
      <c r="D216" s="121"/>
      <c r="E216" s="122"/>
      <c r="F216" s="123"/>
      <c r="G216" s="124">
        <f ca="1">IFERROR(NOW()-F216,"")</f>
        <v>45956.265319675927</v>
      </c>
      <c r="H216" s="123"/>
      <c r="I216" s="119" t="str">
        <f>IFERROR(VLOOKUP(D216,DB!A:F,6,0),"")</f>
        <v/>
      </c>
      <c r="J216" s="119" t="str">
        <f>IFERROR(VLOOKUP(D216,DB!A:G,7,0),"")</f>
        <v/>
      </c>
      <c r="K216" s="125"/>
      <c r="L216" s="121" t="str">
        <f>IFERROR(VLOOKUP(D216,DB!A:I,9,0),"")</f>
        <v/>
      </c>
    </row>
    <row r="217" spans="1:12" ht="15" customHeight="1">
      <c r="A217" s="119"/>
      <c r="B217" s="119" t="str">
        <f>IFERROR(VLOOKUP(D217,DB!A:K,11,0),"")</f>
        <v/>
      </c>
      <c r="C217" s="120"/>
      <c r="D217" s="121"/>
      <c r="E217" s="122"/>
      <c r="F217" s="123"/>
      <c r="G217" s="124">
        <f ca="1">IFERROR(NOW()-F217,"")</f>
        <v>45956.265319675927</v>
      </c>
      <c r="H217" s="123"/>
      <c r="I217" s="119" t="str">
        <f>IFERROR(VLOOKUP(D217,DB!A:F,6,0),"")</f>
        <v/>
      </c>
      <c r="J217" s="119" t="str">
        <f>IFERROR(VLOOKUP(D217,DB!A:G,7,0),"")</f>
        <v/>
      </c>
      <c r="K217" s="125"/>
      <c r="L217" s="121" t="str">
        <f>IFERROR(VLOOKUP(D217,DB!A:I,9,0),"")</f>
        <v/>
      </c>
    </row>
    <row r="218" spans="1:12" ht="15" customHeight="1">
      <c r="A218" s="119"/>
      <c r="B218" s="119" t="str">
        <f>IFERROR(VLOOKUP(D218,DB!A:K,11,0),"")</f>
        <v/>
      </c>
      <c r="C218" s="120"/>
      <c r="D218" s="121"/>
      <c r="E218" s="122"/>
      <c r="F218" s="123"/>
      <c r="G218" s="124">
        <f ca="1">IFERROR(NOW()-F218,"")</f>
        <v>45956.265319675927</v>
      </c>
      <c r="H218" s="123"/>
      <c r="I218" s="119" t="str">
        <f>IFERROR(VLOOKUP(D218,DB!A:F,6,0),"")</f>
        <v/>
      </c>
      <c r="J218" s="119" t="str">
        <f>IFERROR(VLOOKUP(D218,DB!A:G,7,0),"")</f>
        <v/>
      </c>
      <c r="K218" s="125"/>
      <c r="L218" s="121" t="str">
        <f>IFERROR(VLOOKUP(D218,DB!A:I,9,0),"")</f>
        <v/>
      </c>
    </row>
    <row r="219" spans="1:12" ht="15" customHeight="1">
      <c r="A219" s="119"/>
      <c r="B219" s="119" t="str">
        <f>IFERROR(VLOOKUP(D219,DB!A:K,11,0),"")</f>
        <v/>
      </c>
      <c r="C219" s="120"/>
      <c r="D219" s="121"/>
      <c r="E219" s="122"/>
      <c r="F219" s="123"/>
      <c r="G219" s="124">
        <f ca="1">IFERROR(NOW()-F219,"")</f>
        <v>45956.265319675927</v>
      </c>
      <c r="H219" s="123"/>
      <c r="I219" s="119" t="str">
        <f>IFERROR(VLOOKUP(D219,DB!A:F,6,0),"")</f>
        <v/>
      </c>
      <c r="J219" s="119" t="str">
        <f>IFERROR(VLOOKUP(D219,DB!A:G,7,0),"")</f>
        <v/>
      </c>
      <c r="K219" s="125"/>
      <c r="L219" s="121" t="str">
        <f>IFERROR(VLOOKUP(D219,DB!A:I,9,0),"")</f>
        <v/>
      </c>
    </row>
    <row r="220" spans="1:12" ht="15" customHeight="1">
      <c r="A220" s="126"/>
      <c r="B220" s="126" t="str">
        <f>IFERROR(VLOOKUP(D220,DB!A:K,11,0),"")</f>
        <v/>
      </c>
      <c r="C220" s="127"/>
      <c r="D220" s="128"/>
      <c r="E220" s="129"/>
      <c r="F220" s="130"/>
      <c r="G220" s="131">
        <f ca="1">IFERROR(NOW()-F220,"")</f>
        <v>45956.265319675927</v>
      </c>
      <c r="H220" s="130"/>
      <c r="I220" s="126" t="str">
        <f>IFERROR(VLOOKUP(D220,DB!A:F,6,0),"")</f>
        <v/>
      </c>
      <c r="J220" s="126" t="str">
        <f>IFERROR(VLOOKUP(D220,DB!A:G,7,0),"")</f>
        <v/>
      </c>
      <c r="K220" s="132"/>
      <c r="L220" s="128" t="str">
        <f>IFERROR(VLOOKUP(D220,DB!A:I,9,0),"")</f>
        <v/>
      </c>
    </row>
  </sheetData>
  <dataValidations count="2">
    <dataValidation allowBlank="1" showInputMessage="1" showErrorMessage="1" sqref="E1" xr:uid="{A4F81451-56CC-4543-9497-104C4E44EE4B}"/>
    <dataValidation type="list" allowBlank="1" showInputMessage="1" showErrorMessage="1" sqref="E2:E1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workbookViewId="0">
      <selection activeCell="D6" sqref="D6"/>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39094</v>
      </c>
      <c r="B2" s="37" t="str">
        <f>IFERROR(VLOOKUP(D2,DB!A:K,11,0),"")</f>
        <v>R5</v>
      </c>
      <c r="C2" s="37">
        <v>3</v>
      </c>
      <c r="D2" s="118" t="s">
        <v>36034</v>
      </c>
      <c r="E2" s="37" t="s">
        <v>38998</v>
      </c>
      <c r="F2" s="38">
        <v>45891.832060185188</v>
      </c>
      <c r="G2" s="144">
        <f ca="1">IFERROR(NOW()-F2,"")</f>
        <v>64.433259490739147</v>
      </c>
      <c r="H2" s="38">
        <v>45891.790393518517</v>
      </c>
      <c r="I2" s="37" t="str">
        <f>IFERROR(VLOOKUP(D2,DB!A:F,6,0),"")</f>
        <v>Generator-SG</v>
      </c>
      <c r="J2" s="37" t="str">
        <f>IFERROR(VLOOKUP(D2,DB!A:G,7,0),"")</f>
        <v>Vandalized</v>
      </c>
      <c r="K2" s="37" t="s">
        <v>39095</v>
      </c>
      <c r="L2" s="37" t="str">
        <f>IFERROR(VLOOKUP(D2,DB!A:I,9,0),"")</f>
        <v>Latis</v>
      </c>
      <c r="M2" s="117"/>
    </row>
    <row r="3" spans="1:13" ht="30.75">
      <c r="A3" s="37" t="s">
        <v>39096</v>
      </c>
      <c r="B3" s="37" t="str">
        <f>IFERROR(VLOOKUP(D3,DB!A:K,11,0),"")</f>
        <v>R5</v>
      </c>
      <c r="C3" s="37">
        <v>1</v>
      </c>
      <c r="D3" s="37" t="s">
        <v>31329</v>
      </c>
      <c r="E3" s="37" t="s">
        <v>39081</v>
      </c>
      <c r="F3" s="38">
        <v>45926.188877314817</v>
      </c>
      <c r="G3" s="144">
        <f t="shared" ref="G3" ca="1" si="0">IFERROR(NOW()-F3,"")</f>
        <v>30.076442361110821</v>
      </c>
      <c r="H3" s="38">
        <v>45926.158159722225</v>
      </c>
      <c r="I3" s="37" t="str">
        <f>IFERROR(VLOOKUP(D3,DB!A:F,6,0),"")</f>
        <v>SCECO</v>
      </c>
      <c r="J3" s="37" t="str">
        <f>IFERROR(VLOOKUP(D3,DB!A:G,7,0),"")</f>
        <v>Good</v>
      </c>
      <c r="K3" s="37" t="s">
        <v>39097</v>
      </c>
      <c r="L3" s="37" t="str">
        <f>IFERROR(VLOOKUP(D3,DB!A:I,9,0),"")</f>
        <v>Latis</v>
      </c>
      <c r="M3" s="117"/>
    </row>
    <row r="4" spans="1:13" ht="48" customHeight="1">
      <c r="A4" s="152" t="s">
        <v>39098</v>
      </c>
      <c r="B4" s="152" t="str">
        <f>IFERROR(VLOOKUP(D4,DB!A:K,11,0),"")</f>
        <v>R5</v>
      </c>
      <c r="C4" s="152">
        <v>1</v>
      </c>
      <c r="D4" s="152" t="s">
        <v>34781</v>
      </c>
      <c r="E4" s="152" t="s">
        <v>39081</v>
      </c>
      <c r="F4" s="153">
        <v>45948.661111111112</v>
      </c>
      <c r="G4" s="154">
        <f ca="1">IFERROR(NOW()-F4,"")</f>
        <v>7.6042085648150533</v>
      </c>
      <c r="H4" s="153">
        <v>45948.661111111112</v>
      </c>
      <c r="I4" s="152" t="str">
        <f>IFERROR(VLOOKUP(D4,DB!A:F,6,0),"")</f>
        <v>SCECO</v>
      </c>
      <c r="J4" s="152" t="str">
        <f>IFERROR(VLOOKUP(D4,DB!A:G,7,0),"")</f>
        <v>Dead</v>
      </c>
      <c r="K4" s="152" t="s">
        <v>39099</v>
      </c>
      <c r="L4" s="152" t="str">
        <f>IFERROR(VLOOKUP(D4,DB!A:I,9,0),"")</f>
        <v>Latis</v>
      </c>
    </row>
    <row r="5" spans="1:13" ht="15">
      <c r="A5" s="152" t="s">
        <v>39100</v>
      </c>
      <c r="B5" s="152" t="str">
        <f>IFERROR(VLOOKUP(D5,DB!A:K,11,0),"")</f>
        <v>R5</v>
      </c>
      <c r="C5" s="152">
        <v>1</v>
      </c>
      <c r="D5" s="152" t="s">
        <v>13007</v>
      </c>
      <c r="E5" s="152" t="s">
        <v>39101</v>
      </c>
      <c r="F5" s="153">
        <v>45956.22047453704</v>
      </c>
      <c r="G5" s="154">
        <f ca="1">IFERROR(NOW()-F5,"")</f>
        <v>4.4845138887467328E-2</v>
      </c>
      <c r="H5" s="153">
        <v>45956.075682870367</v>
      </c>
      <c r="I5" s="152" t="str">
        <f>IFERROR(VLOOKUP(D5,DB!A:F,6,0),"")</f>
        <v>SCECO</v>
      </c>
      <c r="J5" s="152" t="str">
        <f>IFERROR(VLOOKUP(D5,DB!A:G,7,0),"")</f>
        <v>No BB Design</v>
      </c>
      <c r="K5" s="152" t="s">
        <v>39102</v>
      </c>
      <c r="L5" s="152" t="str">
        <f>IFERROR(VLOOKUP(D5,DB!A:I,9,0),"")</f>
        <v>Latis</v>
      </c>
    </row>
    <row r="6" spans="1:13" ht="15">
      <c r="A6" s="152"/>
      <c r="B6" s="152" t="str">
        <f>IFERROR(VLOOKUP(D6,DB!A:K,11,0),"")</f>
        <v/>
      </c>
      <c r="C6" s="152"/>
      <c r="D6" s="152"/>
      <c r="E6" s="152"/>
      <c r="F6" s="153"/>
      <c r="G6" s="154">
        <f ca="1">IFERROR(NOW()-F6,"")</f>
        <v>45956.265319675927</v>
      </c>
      <c r="H6" s="153"/>
      <c r="I6" s="152" t="str">
        <f>IFERROR(VLOOKUP(D6,DB!A:F,6,0),"")</f>
        <v/>
      </c>
      <c r="J6" s="152" t="str">
        <f>IFERROR(VLOOKUP(D6,DB!A:G,7,0),"")</f>
        <v/>
      </c>
      <c r="K6" s="152"/>
      <c r="L6" s="152" t="str">
        <f>IFERROR(VLOOKUP(D6,DB!A:I,9,0),"")</f>
        <v/>
      </c>
    </row>
    <row r="7" spans="1:13" ht="15">
      <c r="A7" s="152"/>
      <c r="B7" s="152" t="str">
        <f>IFERROR(VLOOKUP(D7,DB!A:K,11,0),"")</f>
        <v/>
      </c>
      <c r="C7" s="152"/>
      <c r="D7" s="170"/>
      <c r="E7" s="152"/>
      <c r="F7" s="153"/>
      <c r="G7" s="154">
        <f ca="1">IFERROR(NOW()-F7,"")</f>
        <v>45956.265319675927</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45956.265319675927</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45956.265319675927</v>
      </c>
      <c r="H9" s="153"/>
      <c r="I9" s="152" t="str">
        <f>IFERROR(VLOOKUP(D9,DB!A:F,6,0),"")</f>
        <v/>
      </c>
      <c r="J9" s="152" t="str">
        <f>IFERROR(VLOOKUP(D9,DB!A:G,7,0),"")</f>
        <v/>
      </c>
      <c r="K9" s="152"/>
      <c r="L9" s="152" t="str">
        <f>IFERROR(VLOOKUP(D9,DB!A:I,9,0),"")</f>
        <v/>
      </c>
    </row>
    <row r="10" spans="1:13" ht="15">
      <c r="A10" s="152"/>
      <c r="B10" s="152" t="str">
        <f>IFERROR(VLOOKUP(#REF!,DB!A:K,11,0),"")</f>
        <v/>
      </c>
      <c r="C10" s="152"/>
      <c r="D10" s="152"/>
      <c r="E10" s="152"/>
      <c r="F10" s="153"/>
      <c r="G10" s="154">
        <f ca="1">IFERROR(NOW()-F10,"")</f>
        <v>45956.265319675927</v>
      </c>
      <c r="H10" s="153"/>
      <c r="I10" s="152" t="str">
        <f>IFERROR(VLOOKUP(#REF!,DB!A:F,6,0),"")</f>
        <v/>
      </c>
      <c r="J10" s="152" t="str">
        <f>IFERROR(VLOOKUP(#REF!,DB!A:G,7,0),"")</f>
        <v/>
      </c>
      <c r="K10" s="152"/>
      <c r="L10" s="152" t="str">
        <f>IFERROR(VLOOKUP(#REF!,DB!A:I,9,0),"")</f>
        <v/>
      </c>
    </row>
    <row r="11" spans="1:13" ht="15">
      <c r="A11" s="152"/>
      <c r="B11" s="152" t="str">
        <f>IFERROR(VLOOKUP(D11,DB!A:K,11,0),"")</f>
        <v/>
      </c>
      <c r="C11" s="152"/>
      <c r="D11" s="152"/>
      <c r="E11" s="152"/>
      <c r="F11" s="153"/>
      <c r="G11" s="154">
        <f ca="1">IFERROR(NOW()-F11,"")</f>
        <v>45956.265319675927</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45956.265319675927</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45956.265319675927</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45956.265319675927</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45956.265319675927</v>
      </c>
      <c r="H15" s="153"/>
      <c r="I15" s="152" t="str">
        <f>IFERROR(VLOOKUP(D15,DB!A:F,6,0),"")</f>
        <v/>
      </c>
      <c r="J15" s="152" t="str">
        <f>IFERROR(VLOOKUP(D15,DB!A:G,7,0),"")</f>
        <v/>
      </c>
      <c r="K15" s="152"/>
      <c r="L15" s="152" t="str">
        <f>IFERROR(VLOOKUP(D15,DB!A:I,9,0),"")</f>
        <v/>
      </c>
    </row>
    <row r="16" spans="1:13" ht="15">
      <c r="A16" s="169"/>
      <c r="B16" s="152" t="str">
        <f>IFERROR(VLOOKUP(D16,DB!A:K,11,0),"")</f>
        <v/>
      </c>
      <c r="C16" s="152"/>
      <c r="D16" s="152"/>
      <c r="E16" s="152"/>
      <c r="F16" s="153"/>
      <c r="G16" s="154">
        <f ca="1">IFERROR(NOW()-F16,"")</f>
        <v>45956.265319675927</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45956.265319675927</v>
      </c>
      <c r="H17" s="153"/>
      <c r="I17" s="152" t="str">
        <f>IFERROR(VLOOKUP(D17,DB!A:F,6,0),"")</f>
        <v/>
      </c>
      <c r="J17" s="152" t="str">
        <f>IFERROR(VLOOKUP(D17,DB!A:G,7,0),"")</f>
        <v/>
      </c>
      <c r="K17" s="152"/>
      <c r="L17" s="152" t="str">
        <f>IFERROR(VLOOKUP(D17,DB!A:I,9,0),"")</f>
        <v/>
      </c>
    </row>
    <row r="18" spans="1:12" ht="15">
      <c r="A18" s="152"/>
      <c r="B18" s="152" t="str">
        <f>IFERROR(VLOOKUP(D18,DB!A:K,11,0),"")</f>
        <v/>
      </c>
      <c r="C18" s="152"/>
      <c r="D18"/>
      <c r="E18" s="152"/>
      <c r="F18" s="153"/>
      <c r="G18" s="154">
        <f ca="1">IFERROR(NOW()-F18,"")</f>
        <v>45956.265319675927</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45956.265319675927</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45956.265319675927</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45956.265319675927</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45956.265319675927</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45956.265319675927</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45956.265319675927</v>
      </c>
      <c r="H24" s="153"/>
      <c r="I24" s="152" t="str">
        <f>IFERROR(VLOOKUP(D24,DB!A:F,6,0),"")</f>
        <v/>
      </c>
      <c r="J24" s="152" t="str">
        <f>IFERROR(VLOOKUP(D24,DB!A:G,7,0),"")</f>
        <v/>
      </c>
      <c r="K24" s="152"/>
      <c r="L24" s="152" t="str">
        <f>IFERROR(VLOOKUP(D24,DB!A:I,9,0),"")</f>
        <v/>
      </c>
    </row>
    <row r="25" spans="1:12" ht="15">
      <c r="A25" s="152"/>
      <c r="B25" s="152" t="str">
        <f>IFERROR(VLOOKUP(D25,DB!A:K,11,0),"")</f>
        <v/>
      </c>
      <c r="C25" s="152"/>
      <c r="D25"/>
      <c r="E25" s="152"/>
      <c r="F25" s="153"/>
      <c r="G25" s="154">
        <f ca="1">IFERROR(NOW()-F25,"")</f>
        <v>45956.265319675927</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45956.265319675927</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45956.265319675927</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45956.265319675927</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45956.265319675927</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45956.265319675927</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45956.265319675927</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45956.265319675927</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45956.265319675927</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45956.265319675927</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45956.265319675927</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45956.265319675927</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45956.265319675927</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45956.265319675927</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45956.265319675927</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45956.265319675927</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45956.265319675927</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45956.265319675927</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45956.265319675927</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45956.265319675927</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45956.265319675927</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45956.265319675927</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45956.265319675927</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45956.265319675927</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45956.265319675927</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45956.265319675927</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45956.265319675927</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45956.265319675927</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45956.265319675927</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45956.265319675927</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45956.265319675927</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45956.265319675927</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45956.265319675927</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45956.265319675927</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45956.265319675927</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45956.265319675927</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45956.265319675927</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45956.265319675927</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45956.265319675927</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45956.265319675927</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45956.265319675927</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45956.265319675927</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45956.265319675927</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45956.265319675927</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45956.265319675927</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45956.265319675927</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45956.265319675927</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45956.265319675927</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45956.265319675927</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45956.265319675927</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45956.265319675927</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45956.265319675927</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45956.265319675927</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45956.265319675927</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45956.265319675927</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45956.265319675927</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45956.265319675927</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45956.265319675927</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45956.265319675927</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45956.265319675927</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45956.265319675927</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45956.265319675927</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45956.265319675927</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45956.265319675927</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45956.265319675927</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45956.265319675927</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45956.265319675927</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45956.265319675927</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45956.265319675927</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45956.265319675927</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45956.265319675927</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45956.265319675927</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45956.265319675927</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45956.265319675927</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45956.265319675927</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45956.265319675927</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45956.265319675927</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45956.265319675927</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45956.265319675927</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45956.265319675927</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45956.265319675927</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45956.265319675927</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45956.265319675927</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45956.265319675927</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45956.265319675927</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45956.265319675927</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45956.265319675927</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45956.265319675927</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45956.265319675927</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45956.265319675927</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45956.265319675927</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45956.265319675927</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45956.265319675927</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45956.265319675927</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45956.265319675927</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45956.265319675927</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45956.265319675927</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45956.265319675927</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45956.265319675927</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45956.265319675927</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45956.265319675927</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45956.265319675927</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45956.265319675927</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45956.265319675927</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45956.265319675927</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45956.265319675927</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45956.265319675927</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45956.265319675927</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45956.265319675927</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45956.265319675927</v>
      </c>
      <c r="H134" s="153"/>
      <c r="I134" s="152" t="str">
        <f>IFERROR(VLOOKUP(D134,DB!A:F,6,0),"")</f>
        <v/>
      </c>
      <c r="J134" s="152" t="str">
        <f>IFERROR(VLOOKUP(D134,DB!A:G,7,0),"")</f>
        <v/>
      </c>
      <c r="K134" s="152"/>
      <c r="L134" s="152" t="str">
        <f>IFERROR(VLOOKUP(D134,DB!A:I,9,0),"")</f>
        <v/>
      </c>
    </row>
    <row r="135" spans="1:12" ht="15">
      <c r="A135" s="152"/>
      <c r="B135" s="152" t="str">
        <f>IFERROR(VLOOKUP(D135,DB!A:K,11,0),"")</f>
        <v/>
      </c>
      <c r="C135" s="152"/>
      <c r="D135" s="152"/>
      <c r="E135" s="152"/>
      <c r="F135" s="153"/>
      <c r="G135" s="154">
        <f ca="1">IFERROR(NOW()-F135,"")</f>
        <v>45956.265319675927</v>
      </c>
      <c r="H135" s="153"/>
      <c r="I135" s="152" t="str">
        <f>IFERROR(VLOOKUP(D135,DB!A:F,6,0),"")</f>
        <v/>
      </c>
      <c r="J135" s="152" t="str">
        <f>IFERROR(VLOOKUP(D135,DB!A:G,7,0),"")</f>
        <v/>
      </c>
      <c r="K135" s="152"/>
      <c r="L135" s="152" t="str">
        <f>IFERROR(VLOOKUP(D135,DB!A:I,9,0),"")</f>
        <v/>
      </c>
    </row>
    <row r="136" spans="1:12" ht="15">
      <c r="A136" s="152"/>
      <c r="B136" s="152" t="str">
        <f>IFERROR(VLOOKUP(D136,DB!A:K,11,0),"")</f>
        <v/>
      </c>
      <c r="C136" s="152"/>
      <c r="D136" s="152"/>
      <c r="E136" s="152"/>
      <c r="F136" s="153"/>
      <c r="G136" s="154">
        <f ca="1">IFERROR(NOW()-F136,"")</f>
        <v>45956.265319675927</v>
      </c>
      <c r="H136" s="153"/>
      <c r="I136" s="152" t="str">
        <f>IFERROR(VLOOKUP(D136,DB!A:F,6,0),"")</f>
        <v/>
      </c>
      <c r="J136" s="152" t="str">
        <f>IFERROR(VLOOKUP(D136,DB!A:G,7,0),"")</f>
        <v/>
      </c>
      <c r="K136" s="152"/>
      <c r="L136" s="152" t="str">
        <f>IFERROR(VLOOKUP(D136,DB!A:I,9,0),"")</f>
        <v/>
      </c>
    </row>
    <row r="137" spans="1:12" ht="15">
      <c r="A137" s="152"/>
      <c r="B137" s="152" t="str">
        <f>IFERROR(VLOOKUP(D137,DB!A:K,11,0),"")</f>
        <v/>
      </c>
      <c r="C137" s="152"/>
      <c r="D137" s="152"/>
      <c r="E137" s="152"/>
      <c r="F137" s="153"/>
      <c r="G137" s="154">
        <f ca="1">IFERROR(NOW()-F137,"")</f>
        <v>45956.265319675927</v>
      </c>
      <c r="H137" s="153"/>
      <c r="I137" s="152" t="str">
        <f>IFERROR(VLOOKUP(D137,DB!A:F,6,0),"")</f>
        <v/>
      </c>
      <c r="J137" s="152" t="str">
        <f>IFERROR(VLOOKUP(D137,DB!A:G,7,0),"")</f>
        <v/>
      </c>
      <c r="K137" s="152"/>
      <c r="L137" s="152" t="str">
        <f>IFERROR(VLOOKUP(D137,DB!A:I,9,0),"")</f>
        <v/>
      </c>
    </row>
    <row r="138" spans="1:12" ht="15">
      <c r="A138" s="152"/>
      <c r="B138" s="152" t="str">
        <f>IFERROR(VLOOKUP(D138,DB!A:K,11,0),"")</f>
        <v/>
      </c>
      <c r="C138" s="152"/>
      <c r="D138" s="152"/>
      <c r="E138" s="152"/>
      <c r="F138" s="153"/>
      <c r="G138" s="154">
        <f ca="1">IFERROR(NOW()-F138,"")</f>
        <v>45956.265319675927</v>
      </c>
      <c r="H138" s="153"/>
      <c r="I138" s="152" t="str">
        <f>IFERROR(VLOOKUP(D138,DB!A:F,6,0),"")</f>
        <v/>
      </c>
      <c r="J138" s="152" t="str">
        <f>IFERROR(VLOOKUP(D138,DB!A:G,7,0),"")</f>
        <v/>
      </c>
      <c r="K138" s="152"/>
      <c r="L138" s="152" t="str">
        <f>IFERROR(VLOOKUP(D138,DB!A:I,9,0),"")</f>
        <v/>
      </c>
    </row>
    <row r="139" spans="1:12" ht="15">
      <c r="A139" s="152"/>
      <c r="B139" s="152" t="str">
        <f>IFERROR(VLOOKUP(D139,DB!A:K,11,0),"")</f>
        <v/>
      </c>
      <c r="C139" s="152"/>
      <c r="D139" s="152"/>
      <c r="E139" s="152"/>
      <c r="F139" s="153"/>
      <c r="G139" s="154">
        <f ca="1">IFERROR(NOW()-F139,"")</f>
        <v>45956.265319675927</v>
      </c>
      <c r="H139" s="153"/>
      <c r="I139" s="152" t="str">
        <f>IFERROR(VLOOKUP(D139,DB!A:F,6,0),"")</f>
        <v/>
      </c>
      <c r="J139" s="152" t="str">
        <f>IFERROR(VLOOKUP(D139,DB!A:G,7,0),"")</f>
        <v/>
      </c>
      <c r="K139" s="152"/>
      <c r="L139" s="152" t="str">
        <f>IFERROR(VLOOKUP(D139,DB!A:I,9,0),"")</f>
        <v/>
      </c>
    </row>
    <row r="140" spans="1:12" ht="15">
      <c r="A140" s="152"/>
      <c r="B140" s="152" t="str">
        <f>IFERROR(VLOOKUP(D140,DB!A:K,11,0),"")</f>
        <v/>
      </c>
      <c r="C140" s="152"/>
      <c r="D140" s="152"/>
      <c r="E140" s="152"/>
      <c r="F140" s="153"/>
      <c r="G140" s="154">
        <f ca="1">IFERROR(NOW()-F140,"")</f>
        <v>45956.265319675927</v>
      </c>
      <c r="H140" s="153"/>
      <c r="I140" s="152" t="str">
        <f>IFERROR(VLOOKUP(D140,DB!A:F,6,0),"")</f>
        <v/>
      </c>
      <c r="J140" s="152" t="str">
        <f>IFERROR(VLOOKUP(D140,DB!A:G,7,0),"")</f>
        <v/>
      </c>
      <c r="K140" s="152"/>
      <c r="L140" s="152" t="str">
        <f>IFERROR(VLOOKUP(D140,DB!A:I,9,0),"")</f>
        <v/>
      </c>
    </row>
    <row r="141" spans="1:12" ht="15">
      <c r="A141" s="152"/>
      <c r="B141" s="152" t="str">
        <f>IFERROR(VLOOKUP(D141,DB!A:K,11,0),"")</f>
        <v/>
      </c>
      <c r="C141" s="152"/>
      <c r="D141" s="152"/>
      <c r="E141" s="152"/>
      <c r="F141" s="153"/>
      <c r="G141" s="154">
        <f ca="1">IFERROR(NOW()-F141,"")</f>
        <v>45956.265319675927</v>
      </c>
      <c r="H141" s="153"/>
      <c r="I141" s="152" t="str">
        <f>IFERROR(VLOOKUP(D141,DB!A:F,6,0),"")</f>
        <v/>
      </c>
      <c r="J141" s="152" t="str">
        <f>IFERROR(VLOOKUP(D141,DB!A:G,7,0),"")</f>
        <v/>
      </c>
      <c r="K141" s="152"/>
      <c r="L141" s="152" t="str">
        <f>IFERROR(VLOOKUP(D141,DB!A:I,9,0),"")</f>
        <v/>
      </c>
    </row>
    <row r="142" spans="1:12" ht="15">
      <c r="A142" s="152"/>
      <c r="B142" s="152" t="str">
        <f>IFERROR(VLOOKUP(D142,DB!A:K,11,0),"")</f>
        <v/>
      </c>
      <c r="C142" s="152"/>
      <c r="D142" s="152"/>
      <c r="E142" s="152"/>
      <c r="F142" s="153"/>
      <c r="G142" s="154">
        <f ca="1">IFERROR(NOW()-F142,"")</f>
        <v>45956.265319675927</v>
      </c>
      <c r="H142" s="153"/>
      <c r="I142" s="152" t="str">
        <f>IFERROR(VLOOKUP(D142,DB!A:F,6,0),"")</f>
        <v/>
      </c>
      <c r="J142" s="152" t="str">
        <f>IFERROR(VLOOKUP(D142,DB!A:G,7,0),"")</f>
        <v/>
      </c>
      <c r="K142" s="152"/>
      <c r="L142" s="152" t="str">
        <f>IFERROR(VLOOKUP(D142,DB!A:I,9,0),"")</f>
        <v/>
      </c>
    </row>
    <row r="143" spans="1:12" ht="15">
      <c r="A143" s="158"/>
      <c r="B143" s="158" t="str">
        <f>IFERROR(VLOOKUP(D143,DB!A:K,11,0),"")</f>
        <v/>
      </c>
      <c r="C143" s="158"/>
      <c r="D143" s="158"/>
      <c r="E143" s="158"/>
      <c r="F143" s="159"/>
      <c r="G143" s="160">
        <f ca="1">IFERROR(NOW()-F143,"")</f>
        <v>45956.265319675927</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45956.265319675927</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45956.265319675927</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45956.265319675927</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45956.265319675927</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45956.265319675927</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45956.265319675927</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45956.265319675927</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45956.265319675927</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45956.265319675927</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45956.265319675927</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45956.265319675927</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45956.265319675927</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45956.265319675927</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45956.265319675927</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45956.265319675927</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45956.265319675927</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45956.265319675927</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45956.265319675927</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45956.265319675927</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45956.265319675927</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45956.265319675927</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45956.265319675927</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45956.265319675927</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45956.265319675927</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45956.265319675927</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45956.265319675927</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45956.265319675927</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45956.265319675927</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45956.265319675927</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45956.265319675927</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45956.265319675927</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45956.265319675927</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45956.265319675927</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45956.265319675927</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45956.265319675927</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45956.265319675927</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45956.265319675927</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45956.265319675927</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45956.265319675927</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45956.265319675927</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45956.265319675927</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45956.265319675927</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45956.265319675927</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45956.265319675927</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45956.265319675927</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45956.265319675927</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45956.265319675927</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45956.265319675927</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45956.265319675927</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45956.265319675927</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45956.265319675927</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45956.265319675927</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45956.265319675927</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45956.265319675927</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45956.265319675927</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45956.265319675927</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45956.265319675927</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45956.265319675927</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45956.265319675927</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45956.265319675927</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45956.265319675927</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45956.265319675927</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45956.265319675927</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45956.265319675927</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45956.265319675927</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45956.265319675927</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45956.265319675927</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45956.265319675927</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45956.265319675927</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45956.265319675927</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45956.265319675927</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45956.265319675927</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45956.265319675927</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45956.265319675927</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45956.265319675927</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45956.265319675927</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45956.265319675927</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45956.265319675927</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45956.265319675927</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45956.265319675927</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45956.265319675927</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45956.265319675927</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45956.265319675927</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45956.265319675927</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45956.265319675927</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45956.265319675927</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45956.265319675927</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45956.265319675927</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45956.265319675927</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45956.265319675927</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45956.265319675927</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45956.265319675927</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45956.265319675927</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45956.265319675927</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45956.265319675927</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45956.265319675927</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45956.265319675927</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45956.265319675927</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45956.265319675927</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45956.265319675927</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45956.265319675927</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45956.265319675927</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45956.265319675927</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45956.265319675927</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45956.265319675927</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45956.265319675927</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45956.265319675927</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45956.265319675927</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45956.265319675927</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45956.265319675927</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45956.265319675927</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45956.265319675927</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45956.265319675927</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45956.265319675927</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45956.265319675927</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45956.265319675927</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45956.265319675927</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45956.265319675927</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45956.265319675927</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45956.265319675927</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45956.265319675927</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45956.265319675927</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45956.265319675927</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45956.265319675927</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45956.265319675927</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45956.265319675927</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45956.265319675927</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45956.265319675927</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45956.265319675927</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45956.265319675927</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45956.265319675927</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45956.265319675927</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45956.265319675927</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45956.265319675927</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45956.265319675927</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45956.265319675927</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45956.265319675927</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45956.265319675927</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45956.265319675927</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45956.265319675927</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45956.265319675927</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45956.265319675927</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45956.265319675927</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45956.265319675927</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45956.265319675927</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45956.265319675927</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45956.265319675927</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45956.265319675927</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45956.265319675927</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45956.265319675927</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45956.265319675927</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45956.265319675927</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45956.265319675927</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45956.265319675927</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45956.265319675927</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45956.265319675927</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45956.265319675927</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45956.265319675927</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45956.265319675927</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45956.265319675927</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45956.265319675927</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45956.265319675927</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45956.265319675927</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45956.265319675927</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45956.265319675927</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45956.265319675927</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45956.265319675927</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45956.265319675927</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45956.265319675927</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45956.265319675927</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45956.265319675927</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45956.265319675927</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45956.265319675927</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45956.265319675927</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45956.265319675927</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45956.265319675927</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45956.265319675927</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45956.265319675927</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45956.265319675927</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45956.265319675927</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45956.265319675927</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45956.265319675927</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45956.265319675927</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45956.265319675927</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45956.265319675927</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45956.265319675927</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45956.265319675927</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45956.265319675927</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45956.265319675927</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45956.265319675927</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45956.265319675927</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45956.265319675927</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45956.265319675927</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45956.265319675927</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45956.265319675927</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45956.265319675927</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45956.265319675927</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45956.265319675927</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45956.265319675927</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45956.265319675927</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45956.265319675927</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45956.265319675927</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45956.265319675927</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45956.265319675927</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45956.265319675927</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45956.265319675927</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45956.265319675927</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45956.265319675927</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45956.265319675927</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45956.265319675927</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45956.265319675927</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45956.265319675927</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45956.265319675927</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45956.265319675927</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45956.265319675927</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45956.265319675927</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45956.265319675927</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45956.265319675927</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45956.265319675927</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45956.265319675927</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45956.265319675927</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45956.265319675927</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45956.265319675927</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45956.265319675927</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45956.265319675927</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45956.265319675927</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45956.265319675927</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45956.265319675927</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45956.265319675927</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45956.265319675927</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45956.265319675927</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45956.265319675927</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45956.265319675927</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45956.265319675927</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45956.265319675927</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45956.265319675927</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45956.265319675927</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45956.265319675927</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45956.265319675927</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45956.265319675927</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45956.265319675927</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45956.265319675927</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45956.265319675927</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45956.265319675927</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45956.265319675927</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45956.265319675927</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45956.265319675927</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45956.265319675927</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45956.265319675927</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45956.265319675927</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45956.265319675927</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45956.265319675927</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45956.265319675927</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45956.265319675927</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45956.265319675927</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45956.265319675927</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45956.265319675927</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45956.265319675927</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45956.265319675927</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45956.265319675927</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45956.265319675927</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45956.265319675927</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45956.265319675927</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45956.265319675927</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45956.265319675927</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45956.265319675927</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45956.265319675927</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45956.265319675927</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45956.265319675927</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45956.265319675927</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45956.265319675927</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45956.265319675927</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45956.265319675927</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45956.265319675927</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45956.265319675927</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45956.265319675927</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45956.265319675927</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45956.265319675927</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45956.265319675927</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45956.265319675927</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45956.265319675927</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45956.265319675927</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45956.265319675927</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45956.265319675927</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45956.265319675927</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45956.265319675927</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45956.265319675927</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45956.265319675927</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45956.265319675927</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45956.265319675927</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45956.265319675927</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45956.265319675927</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45956.265319675927</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45956.265319675927</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45956.265319675927</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45956.265319675927</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45956.265319675927</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45956.265319675927</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45956.265319675927</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45956.265319675927</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45956.265319675927</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45956.265319675927</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45956.265319675927</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45956.265319675927</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45956.265319675927</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45956.265319675927</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45956.265319675927</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45956.265319675927</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45956.265319675927</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45956.265319675927</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45956.265319675927</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45956.265319675927</v>
      </c>
      <c r="H455" s="159"/>
      <c r="I455" s="158" t="str">
        <f>IFERROR(VLOOKUP(D455,DB!A:F,6,0),"")</f>
        <v/>
      </c>
      <c r="J455" s="158" t="str">
        <f>IFERROR(VLOOKUP(D455,DB!A:G,7,0),"")</f>
        <v/>
      </c>
      <c r="K455" s="158"/>
      <c r="L455" s="158" t="str">
        <f>IFERROR(VLOOKUP(D455,DB!A:I,9,0),"")</f>
        <v/>
      </c>
    </row>
    <row r="456" spans="1:12" ht="15">
      <c r="A456" s="158"/>
      <c r="B456" s="158" t="str">
        <f>IFERROR(VLOOKUP(D456,DB!A:K,11,0),"")</f>
        <v/>
      </c>
      <c r="C456" s="158"/>
      <c r="D456" s="158"/>
      <c r="E456" s="158"/>
      <c r="F456" s="159"/>
      <c r="G456" s="160">
        <f ca="1">IFERROR(NOW()-F456,"")</f>
        <v>45956.265319675927</v>
      </c>
      <c r="H456" s="159"/>
      <c r="I456" s="158" t="str">
        <f>IFERROR(VLOOKUP(D456,DB!A:F,6,0),"")</f>
        <v/>
      </c>
      <c r="J456" s="158" t="str">
        <f>IFERROR(VLOOKUP(D456,DB!A:G,7,0),"")</f>
        <v/>
      </c>
      <c r="K456" s="158"/>
      <c r="L456" s="158" t="str">
        <f>IFERROR(VLOOKUP(D456,DB!A:I,9,0),"")</f>
        <v/>
      </c>
    </row>
    <row r="457" spans="1:12" ht="15">
      <c r="A457" s="158"/>
      <c r="B457" s="158" t="str">
        <f>IFERROR(VLOOKUP(D457,DB!A:K,11,0),"")</f>
        <v/>
      </c>
      <c r="C457" s="158"/>
      <c r="D457" s="158"/>
      <c r="E457" s="158"/>
      <c r="F457" s="159"/>
      <c r="G457" s="160">
        <f ca="1">IFERROR(NOW()-F457,"")</f>
        <v>45956.265319675927</v>
      </c>
      <c r="H457" s="159"/>
      <c r="I457" s="158" t="str">
        <f>IFERROR(VLOOKUP(D457,DB!A:F,6,0),"")</f>
        <v/>
      </c>
      <c r="J457" s="158" t="str">
        <f>IFERROR(VLOOKUP(D457,DB!A:G,7,0),"")</f>
        <v/>
      </c>
      <c r="K457" s="158"/>
      <c r="L457" s="158" t="str">
        <f>IFERROR(VLOOKUP(D457,DB!A:I,9,0),"")</f>
        <v/>
      </c>
    </row>
    <row r="458" spans="1:12" ht="15">
      <c r="A458" s="158"/>
      <c r="B458" s="158" t="str">
        <f>IFERROR(VLOOKUP(D458,DB!A:K,11,0),"")</f>
        <v/>
      </c>
      <c r="C458" s="158"/>
      <c r="D458" s="158"/>
      <c r="E458" s="158"/>
      <c r="F458" s="159"/>
      <c r="G458" s="160">
        <f ca="1">IFERROR(NOW()-F458,"")</f>
        <v>45956.265319675927</v>
      </c>
      <c r="H458" s="159"/>
      <c r="I458" s="158" t="str">
        <f>IFERROR(VLOOKUP(D458,DB!A:F,6,0),"")</f>
        <v/>
      </c>
      <c r="J458" s="158" t="str">
        <f>IFERROR(VLOOKUP(D458,DB!A:G,7,0),"")</f>
        <v/>
      </c>
      <c r="K458" s="158"/>
      <c r="L458" s="158" t="str">
        <f>IFERROR(VLOOKUP(D458,DB!A:I,9,0),"")</f>
        <v/>
      </c>
    </row>
    <row r="459" spans="1:12" ht="15">
      <c r="A459" s="158"/>
      <c r="B459" s="158" t="str">
        <f>IFERROR(VLOOKUP(D459,DB!A:K,11,0),"")</f>
        <v/>
      </c>
      <c r="C459" s="158"/>
      <c r="D459" s="158"/>
      <c r="E459" s="158"/>
      <c r="F459" s="159"/>
      <c r="G459" s="160">
        <f ca="1">IFERROR(NOW()-F459,"")</f>
        <v>45956.265319675927</v>
      </c>
      <c r="H459" s="159"/>
      <c r="I459" s="158" t="str">
        <f>IFERROR(VLOOKUP(D459,DB!A:F,6,0),"")</f>
        <v/>
      </c>
      <c r="J459" s="158" t="str">
        <f>IFERROR(VLOOKUP(D459,DB!A:G,7,0),"")</f>
        <v/>
      </c>
      <c r="K459" s="158"/>
      <c r="L459" s="158" t="str">
        <f>IFERROR(VLOOKUP(D459,DB!A:I,9,0),"")</f>
        <v/>
      </c>
    </row>
    <row r="460" spans="1:12" ht="15">
      <c r="A460" s="158"/>
      <c r="B460" s="158" t="str">
        <f>IFERROR(VLOOKUP(D460,DB!A:K,11,0),"")</f>
        <v/>
      </c>
      <c r="C460" s="158"/>
      <c r="D460" s="158"/>
      <c r="E460" s="158"/>
      <c r="F460" s="159"/>
      <c r="G460" s="160">
        <f ca="1">IFERROR(NOW()-F460,"")</f>
        <v>45956.265319675927</v>
      </c>
      <c r="H460" s="159"/>
      <c r="I460" s="158" t="str">
        <f>IFERROR(VLOOKUP(D460,DB!A:F,6,0),"")</f>
        <v/>
      </c>
      <c r="J460" s="158" t="str">
        <f>IFERROR(VLOOKUP(D460,DB!A:G,7,0),"")</f>
        <v/>
      </c>
      <c r="K460" s="158"/>
      <c r="L460" s="158" t="str">
        <f>IFERROR(VLOOKUP(D460,DB!A:I,9,0),"")</f>
        <v/>
      </c>
    </row>
    <row r="461" spans="1:12" ht="15">
      <c r="A461" s="158"/>
      <c r="B461" s="158" t="str">
        <f>IFERROR(VLOOKUP(D461,DB!A:K,11,0),"")</f>
        <v/>
      </c>
      <c r="C461" s="158"/>
      <c r="D461" s="158"/>
      <c r="E461" s="158"/>
      <c r="F461" s="159"/>
      <c r="G461" s="160">
        <f ca="1">IFERROR(NOW()-F461,"")</f>
        <v>45956.265319675927</v>
      </c>
      <c r="H461" s="159"/>
      <c r="I461" s="158" t="str">
        <f>IFERROR(VLOOKUP(D461,DB!A:F,6,0),"")</f>
        <v/>
      </c>
      <c r="J461" s="158" t="str">
        <f>IFERROR(VLOOKUP(D461,DB!A:G,7,0),"")</f>
        <v/>
      </c>
      <c r="K461" s="158"/>
      <c r="L461" s="158" t="str">
        <f>IFERROR(VLOOKUP(D461,DB!A:I,9,0),"")</f>
        <v/>
      </c>
    </row>
    <row r="462" spans="1:12" ht="15">
      <c r="A462" s="158"/>
      <c r="B462" s="158" t="str">
        <f>IFERROR(VLOOKUP(D462,DB!A:K,11,0),"")</f>
        <v/>
      </c>
      <c r="C462" s="158"/>
      <c r="D462" s="158"/>
      <c r="E462" s="158"/>
      <c r="F462" s="159"/>
      <c r="G462" s="160">
        <f ca="1">IFERROR(NOW()-F462,"")</f>
        <v>45956.265319675927</v>
      </c>
      <c r="H462" s="159"/>
      <c r="I462" s="158" t="str">
        <f>IFERROR(VLOOKUP(D462,DB!A:F,6,0),"")</f>
        <v/>
      </c>
      <c r="J462" s="158" t="str">
        <f>IFERROR(VLOOKUP(D462,DB!A:G,7,0),"")</f>
        <v/>
      </c>
      <c r="K462" s="158"/>
      <c r="L462" s="158" t="str">
        <f>IFERROR(VLOOKUP(D462,DB!A:I,9,0),"")</f>
        <v/>
      </c>
    </row>
    <row r="463" spans="1:12" ht="15">
      <c r="A463" s="158"/>
      <c r="B463" s="158" t="str">
        <f>IFERROR(VLOOKUP(D463,DB!A:K,11,0),"")</f>
        <v/>
      </c>
      <c r="C463" s="158"/>
      <c r="D463" s="158"/>
      <c r="E463" s="158"/>
      <c r="F463" s="159"/>
      <c r="G463" s="160">
        <f ca="1">IFERROR(NOW()-F463,"")</f>
        <v>45956.265319675927</v>
      </c>
      <c r="H463" s="159"/>
      <c r="I463" s="158" t="str">
        <f>IFERROR(VLOOKUP(D463,DB!A:F,6,0),"")</f>
        <v/>
      </c>
      <c r="J463" s="158" t="str">
        <f>IFERROR(VLOOKUP(D463,DB!A:G,7,0),"")</f>
        <v/>
      </c>
      <c r="K463" s="158"/>
      <c r="L463" s="158" t="str">
        <f>IFERROR(VLOOKUP(D463,DB!A:I,9,0),"")</f>
        <v/>
      </c>
    </row>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73" ht="15"/>
    <row r="574" ht="15"/>
    <row r="576" ht="15"/>
    <row r="577" ht="15"/>
    <row r="578" ht="15"/>
    <row r="579" ht="15"/>
    <row r="581" ht="15"/>
    <row r="582" ht="15"/>
    <row r="589" ht="15"/>
    <row r="590" ht="15"/>
    <row r="591" ht="15"/>
    <row r="592" ht="15"/>
    <row r="593" ht="15"/>
    <row r="594" ht="15"/>
    <row r="597" ht="15"/>
    <row r="598" ht="15"/>
    <row r="599" ht="15"/>
    <row r="600" ht="15"/>
    <row r="601" ht="15"/>
    <row r="602" ht="15"/>
    <row r="603" ht="15"/>
    <row r="604" ht="15"/>
    <row r="605" ht="15"/>
    <row r="606" ht="15"/>
    <row r="607" ht="15"/>
    <row r="608"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4" ht="15"/>
    <row r="665" ht="15"/>
    <row r="702" ht="15"/>
    <row r="703" ht="15"/>
    <row r="704" ht="15"/>
    <row r="705" ht="15"/>
    <row r="706" ht="15"/>
    <row r="707" ht="15"/>
    <row r="708" ht="15"/>
    <row r="709" ht="15"/>
    <row r="710" ht="15"/>
    <row r="711"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2" ht="15"/>
    <row r="793" ht="15"/>
    <row r="794" ht="15"/>
    <row r="796" ht="15"/>
    <row r="797"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3" ht="15"/>
    <row r="824" ht="15"/>
    <row r="825" ht="15"/>
    <row r="826" ht="15"/>
    <row r="827" ht="15"/>
    <row r="828" ht="15"/>
    <row r="830" ht="15"/>
    <row r="831" ht="15"/>
    <row r="1001" ht="15"/>
    <row r="1002" ht="15"/>
    <row r="1003" ht="15"/>
    <row r="1004" ht="15"/>
    <row r="1005" ht="15"/>
    <row r="1006" ht="15"/>
    <row r="1012" ht="15"/>
    <row r="1013" ht="15"/>
    <row r="1014" ht="15"/>
    <row r="1015" ht="15"/>
    <row r="1016" ht="15"/>
    <row r="1017" ht="15"/>
    <row r="1018"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9" ht="15"/>
    <row r="1070" ht="15"/>
    <row r="1076" ht="15"/>
    <row r="1077" ht="15"/>
    <row r="1079" ht="15"/>
    <row r="1080" ht="15"/>
    <row r="1081" ht="15"/>
    <row r="1082" ht="15"/>
    <row r="1083" ht="15"/>
    <row r="1084" ht="15"/>
    <row r="1085" ht="15"/>
    <row r="1087" ht="15"/>
    <row r="1088" ht="15"/>
    <row r="1089"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8" ht="15"/>
    <row r="1159" ht="15"/>
    <row r="1160" ht="15"/>
    <row r="1161" ht="15"/>
    <row r="1162" ht="15"/>
    <row r="1163" ht="15"/>
    <row r="1164" ht="15"/>
    <row r="1165" ht="15"/>
    <row r="1166" ht="15"/>
    <row r="1167" ht="15"/>
    <row r="1168" ht="15"/>
    <row r="1169" ht="15"/>
    <row r="1170" ht="15"/>
    <row r="1171" ht="15"/>
    <row r="1173" ht="15"/>
    <row r="1174" ht="15"/>
    <row r="1175" ht="15"/>
    <row r="1176" ht="15"/>
    <row r="1177" ht="15"/>
    <row r="1178" ht="15"/>
    <row r="1179" ht="15"/>
    <row r="1180" ht="15"/>
    <row r="1181" ht="15"/>
    <row r="1182" ht="15"/>
    <row r="1183" ht="15"/>
    <row r="1184" ht="15"/>
    <row r="1187" ht="15"/>
    <row r="1188" ht="15"/>
    <row r="1189" ht="15"/>
    <row r="1190" ht="15"/>
    <row r="1191" ht="15"/>
    <row r="1192" ht="15"/>
    <row r="1193" ht="15"/>
    <row r="1195" ht="15"/>
    <row r="1196" ht="15"/>
    <row r="1197" ht="15"/>
    <row r="1198" ht="15"/>
    <row r="1199" ht="15"/>
    <row r="1200" ht="15"/>
    <row r="1201" ht="15"/>
    <row r="1202" ht="15"/>
    <row r="1203" ht="15"/>
    <row r="1204" ht="15"/>
    <row r="1205" ht="15"/>
    <row r="1207" ht="15"/>
    <row r="1208" ht="15"/>
    <row r="1209" ht="15"/>
    <row r="1210" ht="15"/>
    <row r="1211" ht="15"/>
    <row r="1212" ht="15"/>
    <row r="1213" ht="15"/>
    <row r="1214" ht="15"/>
    <row r="1215" ht="15"/>
    <row r="1216" ht="15"/>
    <row r="1224" ht="15"/>
    <row r="1225" ht="15"/>
    <row r="1228" ht="15"/>
    <row r="1229" ht="15"/>
    <row r="1230" ht="15"/>
    <row r="1231" ht="15"/>
    <row r="1232" ht="15"/>
    <row r="1233" ht="15"/>
    <row r="1234" ht="15"/>
    <row r="1235" ht="15"/>
    <row r="1238" ht="15"/>
    <row r="1239" ht="15"/>
    <row r="1240" ht="15"/>
    <row r="1241" ht="15"/>
    <row r="1242" ht="15"/>
    <row r="1243" ht="15"/>
    <row r="1244" ht="15"/>
    <row r="1245" ht="15"/>
    <row r="1246" ht="15"/>
    <row r="1247" ht="15"/>
    <row r="1248" ht="15"/>
    <row r="1249" ht="15"/>
    <row r="1251" ht="15"/>
    <row r="1252" ht="15"/>
    <row r="1253" ht="15"/>
    <row r="1256" ht="15"/>
    <row r="1258" ht="15"/>
    <row r="1260" ht="15"/>
    <row r="1263" ht="15"/>
    <row r="1264" ht="15"/>
    <row r="1265" ht="15"/>
    <row r="1267" ht="15"/>
    <row r="1269" ht="15"/>
    <row r="1270" ht="15"/>
    <row r="1271" ht="15"/>
    <row r="1272" ht="15"/>
    <row r="1273" ht="15"/>
    <row r="1275" ht="15"/>
    <row r="1276" ht="15"/>
    <row r="1277" ht="15"/>
    <row r="1278" ht="15"/>
    <row r="1280" ht="15"/>
    <row r="1282" ht="15"/>
    <row r="1283" ht="15"/>
    <row r="1285" ht="15"/>
    <row r="1286" ht="15"/>
    <row r="1287" ht="15"/>
    <row r="1288" ht="15"/>
    <row r="1290" ht="15"/>
    <row r="1292" ht="15"/>
    <row r="1293" ht="15"/>
    <row r="1294" ht="15"/>
    <row r="1295" ht="15"/>
    <row r="1297" ht="15"/>
    <row r="1298" ht="15"/>
    <row r="1299" ht="15"/>
    <row r="1300" ht="15"/>
    <row r="1301" ht="15"/>
    <row r="1302" ht="15"/>
    <row r="1303" ht="15"/>
    <row r="1306" ht="15"/>
    <row r="1308" ht="15"/>
  </sheetData>
  <dataValidations count="2">
    <dataValidation allowBlank="1" showInputMessage="1" showErrorMessage="1" sqref="E1" xr:uid="{920C6338-E771-4DAE-8C89-92A9093EA4DE}"/>
    <dataValidation type="list" allowBlank="1" showInputMessage="1" showErrorMessage="1" sqref="E2:E46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3"/>
  <sheetViews>
    <sheetView workbookViewId="0">
      <selection activeCell="D4" sqref="D4"/>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110" customFormat="1" ht="31.5" customHeight="1">
      <c r="A2" s="103" t="s">
        <v>39103</v>
      </c>
      <c r="B2" s="103" t="str">
        <f>IFERROR(VLOOKUP(D2,DB!A:K,11,0),"")</f>
        <v>R6</v>
      </c>
      <c r="C2" s="105">
        <v>1</v>
      </c>
      <c r="D2" s="103" t="s">
        <v>38564</v>
      </c>
      <c r="E2" s="106" t="s">
        <v>38998</v>
      </c>
      <c r="F2" s="107">
        <v>45956.104409722226</v>
      </c>
      <c r="G2" s="77">
        <f ca="1">IFERROR(NOW()-F2,"-")</f>
        <v>0.16090995370177552</v>
      </c>
      <c r="H2" s="107">
        <v>45956.092986111114</v>
      </c>
      <c r="I2" s="103" t="str">
        <f>IFERROR(VLOOKUP(D2,DB!A:F,6,0),"")</f>
        <v>Generator-SG</v>
      </c>
      <c r="J2" s="102" t="str">
        <f>IFERROR(VLOOKUP(D2,DB!A:G,7,0),"")</f>
        <v>Vandalized</v>
      </c>
      <c r="K2" s="108" t="s">
        <v>39104</v>
      </c>
      <c r="L2" s="109" t="str">
        <f>IFERROR(VLOOKUP(D2,DB!A:I,9,0),"")</f>
        <v>Latis</v>
      </c>
    </row>
    <row r="3" spans="1:16383" ht="31.5" customHeight="1">
      <c r="A3" s="104"/>
      <c r="B3" s="103" t="str">
        <f>IFERROR(VLOOKUP(D3,DB!A:K,11,0),"")</f>
        <v/>
      </c>
      <c r="C3" s="105"/>
      <c r="D3" s="103"/>
      <c r="E3" s="106"/>
      <c r="F3" s="107"/>
      <c r="G3" s="77">
        <f ca="1">IFERROR(NOW()-F3,"-")</f>
        <v>45956.265319675927</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45956.265319675927</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45956.265319675927</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45956.265319675927</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45956.265319675927</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45956.265319675927</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45956.265319675927</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45956.265319675927</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45956.265319675927</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45956.265319675927</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45956.265319675927</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45956.265319675927</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45956.265319675927</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45956.265319675927</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45956.265319675927</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45956.265319675927</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45956.265319675927</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45956.265319675927</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45956.265319675927</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45956.265319675927</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45956.265319675927</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45956.265319675927</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45956.265319675927</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45956.265319675927</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45956.265319675927</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45956.265319675927</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45956.265319675927</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45956.265319675927</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45956.265319675927</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45956.265319675927</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45956.265319675927</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45956.265319675927</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45956.265319675927</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45956.265319675927</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45956.265319675927</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45956.265319675927</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45956.265319675927</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45956.265319675927</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45956.265319675927</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45956.265319675927</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45956.265319675927</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45956.265319675927</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45956.265319675927</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45956.265319675927</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45956.265319675927</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45956.265319675927</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45956.265319675927</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45956.265319675927</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45956.265319675927</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45956.265319675927</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45956.265319675927</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45956.265319675927</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45956.265319675927</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45956.265319675927</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45956.265319675927</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45956.265319675927</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45956.265319675927</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45956.265319675927</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45956.265319675927</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45956.265319675927</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45956.265319675927</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45956.265319675927</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45956.265319675927</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45956.265319675927</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45956.265319675927</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45956.265319675927</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45956.265319675927</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45956.265319675927</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45956.265319675927</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45956.265319675927</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45956.265319675927</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45956.265319675927</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45956.265319675927</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45956.265319675927</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45956.265319675927</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45956.265319675927</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45956.265319675927</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45956.265319675927</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45956.265319675927</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45956.265319675927</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45956.265319675927</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45956.265319675927</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45956.265319675927</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45956.265319675927</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45956.265319675927</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45956.265319675927</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45956.265319675927</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45956.265319675927</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45956.265319675927</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45956.265319675927</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45956.265319675927</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45956.265319675927</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45956.265319675927</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45956.265319675927</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45956.265319675927</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45956.265319675927</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45956.265319675927</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45956.265319675927</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45956.265319675927</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45956.265319675927</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45956.265319675927</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45956.265319675927</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45956.265319675927</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45956.265319675927</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45956.265319675927</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45956.265319675927</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45956.265319675927</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45956.265319675927</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45956.265319675927</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45956.265319675927</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45956.265319675927</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45956.265319675927</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45956.265319675927</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45956.265319675927</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45956.265319675927</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45956.265319675927</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45956.265319675927</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45956.265319675927</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45956.265319675927</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45956.265319675927</v>
      </c>
      <c r="H122" s="107"/>
      <c r="I122" s="103" t="str">
        <f>IFERROR(VLOOKUP(D122,DB!A:F,6,0),"")</f>
        <v/>
      </c>
      <c r="J122" s="102" t="str">
        <f>IFERROR(VLOOKUP(D122,DB!A:G,7,0),"")</f>
        <v/>
      </c>
      <c r="K122" s="108"/>
      <c r="L122" s="109" t="str">
        <f>IFERROR(VLOOKUP(D122,DB!A:I,9,0),"")</f>
        <v/>
      </c>
    </row>
    <row r="123" spans="1:12" ht="31.5" customHeight="1">
      <c r="A123" s="104"/>
      <c r="B123" s="103" t="str">
        <f>IFERROR(VLOOKUP(D123,DB!A:K,11,0),"")</f>
        <v/>
      </c>
      <c r="C123" s="105"/>
      <c r="D123" s="103"/>
      <c r="E123" s="106"/>
      <c r="F123" s="107"/>
      <c r="G123" s="77">
        <f ca="1">IFERROR(NOW()-F123,"-")</f>
        <v>45956.265319675927</v>
      </c>
      <c r="H123" s="107"/>
      <c r="I123" s="103" t="str">
        <f>IFERROR(VLOOKUP(D123,DB!A:F,6,0),"")</f>
        <v/>
      </c>
      <c r="J123" s="102" t="str">
        <f>IFERROR(VLOOKUP(D123,DB!A:G,7,0),"")</f>
        <v/>
      </c>
      <c r="K123" s="108"/>
      <c r="L123" s="109" t="str">
        <f>IFERROR(VLOOKUP(D123,DB!A:I,9,0),"")</f>
        <v/>
      </c>
    </row>
    <row r="124" spans="1:12" ht="31.5" customHeight="1">
      <c r="A124" s="104"/>
      <c r="B124" s="103" t="str">
        <f>IFERROR(VLOOKUP(D124,DB!A:K,11,0),"")</f>
        <v/>
      </c>
      <c r="C124" s="105"/>
      <c r="D124" s="103"/>
      <c r="E124" s="106"/>
      <c r="F124" s="107"/>
      <c r="G124" s="77">
        <f ca="1">IFERROR(NOW()-F124,"-")</f>
        <v>45956.265319675927</v>
      </c>
      <c r="H124" s="107"/>
      <c r="I124" s="103" t="str">
        <f>IFERROR(VLOOKUP(D124,DB!A:F,6,0),"")</f>
        <v/>
      </c>
      <c r="J124" s="102" t="str">
        <f>IFERROR(VLOOKUP(D124,DB!A:G,7,0),"")</f>
        <v/>
      </c>
      <c r="K124" s="108"/>
      <c r="L124" s="109" t="str">
        <f>IFERROR(VLOOKUP(D124,DB!A:I,9,0),"")</f>
        <v/>
      </c>
    </row>
    <row r="125" spans="1:12" ht="31.5" customHeight="1">
      <c r="A125" s="104"/>
      <c r="B125" s="103" t="str">
        <f>IFERROR(VLOOKUP(D125,DB!A:K,11,0),"")</f>
        <v/>
      </c>
      <c r="C125" s="105"/>
      <c r="D125" s="103"/>
      <c r="E125" s="106"/>
      <c r="F125" s="107"/>
      <c r="G125" s="77">
        <f ca="1">IFERROR(NOW()-F125,"-")</f>
        <v>45956.265319675927</v>
      </c>
      <c r="H125" s="107"/>
      <c r="I125" s="103" t="str">
        <f>IFERROR(VLOOKUP(D125,DB!A:F,6,0),"")</f>
        <v/>
      </c>
      <c r="J125" s="102" t="str">
        <f>IFERROR(VLOOKUP(D125,DB!A:G,7,0),"")</f>
        <v/>
      </c>
      <c r="K125" s="108"/>
      <c r="L125" s="109" t="str">
        <f>IFERROR(VLOOKUP(D125,DB!A:I,9,0),"")</f>
        <v/>
      </c>
    </row>
    <row r="126" spans="1:12" ht="31.5" customHeight="1">
      <c r="A126" s="104"/>
      <c r="B126" s="103" t="str">
        <f>IFERROR(VLOOKUP(D126,DB!A:K,11,0),"")</f>
        <v/>
      </c>
      <c r="C126" s="105"/>
      <c r="D126" s="103"/>
      <c r="E126" s="106"/>
      <c r="F126" s="107"/>
      <c r="G126" s="77">
        <f ca="1">IFERROR(NOW()-F126,"-")</f>
        <v>45956.265319675927</v>
      </c>
      <c r="H126" s="107"/>
      <c r="I126" s="103" t="str">
        <f>IFERROR(VLOOKUP(D126,DB!A:F,6,0),"")</f>
        <v/>
      </c>
      <c r="J126" s="102" t="str">
        <f>IFERROR(VLOOKUP(D126,DB!A:G,7,0),"")</f>
        <v/>
      </c>
      <c r="K126" s="108"/>
      <c r="L126" s="109" t="str">
        <f>IFERROR(VLOOKUP(D126,DB!A:I,9,0),"")</f>
        <v/>
      </c>
    </row>
    <row r="127" spans="1:12" ht="31.5" customHeight="1">
      <c r="A127" s="104"/>
      <c r="B127" s="103" t="str">
        <f>IFERROR(VLOOKUP(D127,DB!A:K,11,0),"")</f>
        <v/>
      </c>
      <c r="C127" s="105"/>
      <c r="D127" s="103"/>
      <c r="E127" s="106"/>
      <c r="F127" s="107"/>
      <c r="G127" s="77">
        <f ca="1">IFERROR(NOW()-F127,"-")</f>
        <v>45956.265319675927</v>
      </c>
      <c r="H127" s="107"/>
      <c r="I127" s="103" t="str">
        <f>IFERROR(VLOOKUP(D127,DB!A:F,6,0),"")</f>
        <v/>
      </c>
      <c r="J127" s="102" t="str">
        <f>IFERROR(VLOOKUP(D127,DB!A:G,7,0),"")</f>
        <v/>
      </c>
      <c r="K127" s="108"/>
      <c r="L127" s="109" t="str">
        <f>IFERROR(VLOOKUP(D127,DB!A:I,9,0),"")</f>
        <v/>
      </c>
    </row>
    <row r="128" spans="1:12" ht="31.5" customHeight="1">
      <c r="A128" s="104"/>
      <c r="B128" s="103" t="str">
        <f>IFERROR(VLOOKUP(D128,DB!A:K,11,0),"")</f>
        <v/>
      </c>
      <c r="C128" s="105"/>
      <c r="D128" s="103"/>
      <c r="E128" s="106"/>
      <c r="F128" s="107"/>
      <c r="G128" s="77">
        <f ca="1">IFERROR(NOW()-F128,"-")</f>
        <v>45956.265319675927</v>
      </c>
      <c r="H128" s="107"/>
      <c r="I128" s="103" t="str">
        <f>IFERROR(VLOOKUP(D128,DB!A:F,6,0),"")</f>
        <v/>
      </c>
      <c r="J128" s="102" t="str">
        <f>IFERROR(VLOOKUP(D128,DB!A:G,7,0),"")</f>
        <v/>
      </c>
      <c r="K128" s="108"/>
      <c r="L128" s="109" t="str">
        <f>IFERROR(VLOOKUP(D128,DB!A:I,9,0),"")</f>
        <v/>
      </c>
    </row>
    <row r="129" spans="1:12" ht="31.5" customHeight="1">
      <c r="A129" s="104"/>
      <c r="B129" s="103" t="str">
        <f>IFERROR(VLOOKUP(D129,DB!A:K,11,0),"")</f>
        <v/>
      </c>
      <c r="C129" s="105"/>
      <c r="D129" s="103"/>
      <c r="E129" s="106"/>
      <c r="F129" s="107"/>
      <c r="G129" s="77">
        <f ca="1">IFERROR(NOW()-F129,"-")</f>
        <v>45956.265319675927</v>
      </c>
      <c r="H129" s="107"/>
      <c r="I129" s="103" t="str">
        <f>IFERROR(VLOOKUP(D129,DB!A:F,6,0),"")</f>
        <v/>
      </c>
      <c r="J129" s="102" t="str">
        <f>IFERROR(VLOOKUP(D129,DB!A:G,7,0),"")</f>
        <v/>
      </c>
      <c r="K129" s="108"/>
      <c r="L129" s="109" t="str">
        <f>IFERROR(VLOOKUP(D129,DB!A:I,9,0),"")</f>
        <v/>
      </c>
    </row>
    <row r="130" spans="1:12" ht="31.5" customHeight="1">
      <c r="A130" s="104"/>
      <c r="B130" s="103" t="str">
        <f>IFERROR(VLOOKUP(D130,DB!A:K,11,0),"")</f>
        <v/>
      </c>
      <c r="C130" s="105"/>
      <c r="D130" s="103"/>
      <c r="E130" s="106"/>
      <c r="F130" s="107"/>
      <c r="G130" s="77">
        <f ca="1">IFERROR(NOW()-F130,"-")</f>
        <v>45956.265319675927</v>
      </c>
      <c r="H130" s="107"/>
      <c r="I130" s="103" t="str">
        <f>IFERROR(VLOOKUP(D130,DB!A:F,6,0),"")</f>
        <v/>
      </c>
      <c r="J130" s="102" t="str">
        <f>IFERROR(VLOOKUP(D130,DB!A:G,7,0),"")</f>
        <v/>
      </c>
      <c r="K130" s="108"/>
      <c r="L130" s="109" t="str">
        <f>IFERROR(VLOOKUP(D130,DB!A:I,9,0),"")</f>
        <v/>
      </c>
    </row>
    <row r="131" spans="1:12" ht="31.5" customHeight="1">
      <c r="A131" s="104"/>
      <c r="B131" s="103" t="str">
        <f>IFERROR(VLOOKUP(D131,DB!A:K,11,0),"")</f>
        <v/>
      </c>
      <c r="C131" s="105"/>
      <c r="D131" s="103"/>
      <c r="E131" s="106"/>
      <c r="F131" s="107"/>
      <c r="G131" s="77">
        <f ca="1">IFERROR(NOW()-F131,"-")</f>
        <v>45956.265319675927</v>
      </c>
      <c r="H131" s="107"/>
      <c r="I131" s="103" t="str">
        <f>IFERROR(VLOOKUP(D131,DB!A:F,6,0),"")</f>
        <v/>
      </c>
      <c r="J131" s="102" t="str">
        <f>IFERROR(VLOOKUP(D131,DB!A:G,7,0),"")</f>
        <v/>
      </c>
      <c r="K131" s="108"/>
      <c r="L131" s="109" t="str">
        <f>IFERROR(VLOOKUP(D131,DB!A:I,9,0),"")</f>
        <v/>
      </c>
    </row>
    <row r="132" spans="1:12" ht="31.5" customHeight="1">
      <c r="A132" s="104"/>
      <c r="B132" s="103" t="str">
        <f>IFERROR(VLOOKUP(D132,DB!A:K,11,0),"")</f>
        <v/>
      </c>
      <c r="C132" s="105"/>
      <c r="D132" s="103"/>
      <c r="E132" s="106"/>
      <c r="F132" s="107"/>
      <c r="G132" s="77">
        <f ca="1">IFERROR(NOW()-F132,"-")</f>
        <v>45956.265319675927</v>
      </c>
      <c r="H132" s="107"/>
      <c r="I132" s="103" t="str">
        <f>IFERROR(VLOOKUP(D132,DB!A:F,6,0),"")</f>
        <v/>
      </c>
      <c r="J132" s="102" t="str">
        <f>IFERROR(VLOOKUP(D132,DB!A:G,7,0),"")</f>
        <v/>
      </c>
      <c r="K132" s="108"/>
      <c r="L132" s="109" t="str">
        <f>IFERROR(VLOOKUP(D132,DB!A:I,9,0),"")</f>
        <v/>
      </c>
    </row>
    <row r="133" spans="1:12" ht="31.5" customHeight="1">
      <c r="A133" s="104"/>
      <c r="B133" s="103" t="str">
        <f>IFERROR(VLOOKUP(D133,DB!A:K,11,0),"")</f>
        <v/>
      </c>
      <c r="C133" s="105"/>
      <c r="D133" s="103"/>
      <c r="E133" s="106"/>
      <c r="F133" s="107"/>
      <c r="G133" s="77">
        <f ca="1">IFERROR(NOW()-F133,"-")</f>
        <v>45956.265319675927</v>
      </c>
      <c r="H133" s="107"/>
      <c r="I133" s="103" t="str">
        <f>IFERROR(VLOOKUP(D133,DB!A:F,6,0),"")</f>
        <v/>
      </c>
      <c r="J133" s="102" t="str">
        <f>IFERROR(VLOOKUP(D133,DB!A:G,7,0),"")</f>
        <v/>
      </c>
      <c r="K133" s="108"/>
      <c r="L133" s="109" t="str">
        <f>IFERROR(VLOOKUP(D133,DB!A:I,9,0),"")</f>
        <v/>
      </c>
    </row>
  </sheetData>
  <dataValidations count="2">
    <dataValidation allowBlank="1" showInputMessage="1" showErrorMessage="1" sqref="E1" xr:uid="{380493DB-286A-4683-AF55-C78F04945A49}"/>
    <dataValidation type="list" allowBlank="1" showInputMessage="1" showErrorMessage="1" sqref="E2:E13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2025-10-26T03:23:39Z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