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12" documentId="120_S{2AC9BD13-BADA-5192-A53E-5A8FF88502F6}" xr6:coauthVersionLast="47" xr6:coauthVersionMax="47" xr10:uidLastSave="{C564A06E-8B76-4628-AA8F-2DD178CB66FD}"/>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<sst xmlns="http://schemas.openxmlformats.org/spreadsheetml/2006/main" count="181525" uniqueCount="39139">
  <si>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</si>
  <si>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</si>
  <si>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</si>
  <si>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</si>
  <si>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</si>
  <si>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</si>
  <si>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</si>
  <si>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</si>
  <si>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</si>
  <si>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</si>
  <si>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</si>
  <si>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</si>
  <si>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</si>
  <si>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</si>
  <si>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</si>
  <si>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</si>
  <si>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</si>
  <si>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</si>
  <si>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</si>
  <si>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</si>
  <si>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</si>
  <si>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</si>
  <si>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</si>
  <si>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</si>
  <si>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</si>
  <si>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</si>
  <si>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</si>
  <si>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</si>
  <si>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</si>
  <si>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</si>
  <si>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</si>
  <si>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</si>
  <si>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</si>
  <si>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</si>
  <si>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</si>
  <si>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</si>
  <si>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</si>
  <si>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</si>
  <si>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</si>
  <si>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</si>
  <si>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</si>
  <si>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</si>
  <si>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</si>
  <si>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</si>
  <si>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</si>
  <si>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</si>
  <si>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</si>
  <si>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</si>
  <si>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</si>
  <si>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</si>
  <si>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</si>
  <si>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</si>
  <si>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</si>
  <si>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</si>
  <si>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</si>
  <si>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</si>
  <si>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</si>
  <si>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</si>
  <si>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</si>
  <si>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</si>
  <si>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</si>
  <si>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</si>
  <si>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</si>
  <si>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</si>
  <si>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</si>
  <si>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</si>
  <si>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</si>
  <si>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</si>
  <si>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</si>
  <si>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</si>
  <si>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</si>
  <si>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</si>
  <si>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</si>
  <si>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</si>
  <si>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</si>
  <si>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</si>
  <si>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</si>
  <si>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</si>
  <si>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</si>
  <si>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</si>
  <si>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</si>
  <si>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</si>
  <si>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</si>
  <si>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</si>
  <si>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</si>
  <si>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</si>
  <si>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</si>
  <si>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</si>
  <si>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</si>
  <si>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</si>
  <si>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</si>
  <si>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</si>
  <si>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</si>
  <si>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</si>
  <si>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</si>
  <si>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</si>
  <si>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</si>
  <si>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</si>
  <si>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</si>
  <si>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</si>
  <si>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</si>
  <si>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</si>
  <si>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</si>
  <si>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</si>
  <si>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</si>
  <si>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</si>
  <si>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</si>
  <si>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</si>
  <si>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</si>
  <si>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</si>
  <si>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</si>
  <si>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</si>
  <si>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</si>
  <si>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</si>
  <si>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</si>
  <si>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</si>
  <si>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</si>
  <si>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</si>
  <si>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</si>
  <si>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</si>
  <si>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</si>
  <si>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</si>
  <si>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</si>
  <si>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</si>
  <si>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</si>
  <si>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</si>
  <si>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</si>
  <si>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</si>
  <si>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</si>
  <si>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</si>
  <si>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</si>
  <si>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</si>
  <si>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</si>
  <si>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</si>
  <si>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</si>
  <si>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</si>
  <si>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</si>
  <si>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</si>
  <si>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</si>
  <si>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</si>
  <si>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</si>
  <si>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</si>
  <si>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</si>
  <si>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</si>
  <si>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</si>
  <si>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</si>
  <si>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</si>
  <si>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</si>
  <si>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</si>
  <si>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</si>
  <si>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</si>
  <si>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</si>
  <si>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</si>
  <si>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</si>
  <si>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</si>
  <si>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</si>
  <si>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</si>
  <si>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</si>
  <si>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</si>
  <si>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</si>
  <si>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</si>
  <si>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</si>
  <si>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</si>
  <si>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</si>
  <si>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</si>
  <si>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</si>
  <si>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</si>
  <si>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</si>
  <si>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</si>
  <si>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</si>
  <si>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</si>
  <si>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</si>
  <si>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</si>
  <si>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</si>
  <si>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</si>
  <si>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</si>
  <si>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</si>
  <si>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</si>
  <si>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</si>
  <si>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</si>
  <si>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</si>
  <si>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</si>
  <si>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</si>
  <si>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</si>
  <si>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</si>
  <si>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</si>
  <si>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</si>
  <si>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</si>
  <si>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</si>
  <si>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</si>
  <si>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</si>
  <si>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</si>
  <si>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</si>
  <si>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</si>
  <si>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</si>
  <si>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</si>
  <si>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</si>
  <si>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</si>
  <si>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</si>
  <si>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</si>
  <si>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</si>
  <si>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</si>
  <si>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</si>
  <si>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</si>
  <si>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</si>
  <si>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</si>
  <si>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</si>
  <si>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</si>
  <si>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</si>
  <si>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</si>
  <si>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</si>
  <si>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</si>
  <si>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</si>
  <si>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</si>
  <si>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</si>
  <si>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</si>
  <si>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</si>
  <si>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</si>
  <si>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</si>
  <si>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</si>
  <si>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</si>
  <si>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</si>
  <si>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</si>
  <si>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</si>
  <si>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</si>
  <si>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</si>
  <si>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</si>
  <si>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</si>
  <si>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</si>
  <si>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</si>
  <si>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</si>
  <si>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</si>
  <si>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</si>
  <si>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</si>
  <si>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</si>
  <si>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</si>
  <si>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</si>
  <si>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</si>
  <si>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</si>
  <si>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</si>
  <si>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</si>
  <si>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</si>
  <si>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</si>
  <si>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</si>
  <si>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</si>
  <si>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</si>
  <si>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</si>
  <si>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</si>
  <si>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</si>
  <si>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</si>
  <si>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</si>
  <si>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</si>
  <si>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</si>
  <si>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</si>
  <si>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</si>
  <si>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</si>
  <si>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</si>
  <si>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</si>
  <si>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</si>
  <si>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</si>
  <si>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</si>
  <si>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</si>
  <si>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</si>
  <si>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</si>
  <si>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</si>
  <si>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</si>
  <si>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</si>
  <si>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</si>
  <si>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</si>
  <si>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</si>
  <si>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</si>
  <si>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</si>
  <si>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</si>
  <si>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</si>
  <si>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</si>
  <si>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</si>
  <si>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</si>
  <si>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</si>
  <si>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</si>
  <si>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</si>
  <si>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</si>
  <si>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</si>
  <si>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</si>
  <si>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</si>
  <si>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</si>
  <si>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</si>
  <si>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</si>
  <si>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</si>
  <si>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</si>
  <si>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</si>
  <si>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</si>
  <si>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</si>
  <si>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</si>
  <si>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</si>
  <si>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</si>
  <si>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</si>
  <si>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</si>
  <si>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</si>
  <si>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</si>
  <si>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</si>
  <si>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</si>
  <si>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</si>
  <si>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</si>
  <si>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</si>
  <si>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</si>
  <si>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</si>
  <si>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</si>
  <si>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</si>
  <si>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</si>
  <si>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</si>
  <si>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</si>
  <si>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</si>
  <si>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</si>
  <si>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</si>
  <si>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</si>
  <si>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</si>
  <si>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</si>
  <si>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</si>
  <si>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</si>
  <si>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</si>
  <si>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</si>
  <si>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</si>
  <si>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</si>
  <si>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</si>
  <si>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</si>
  <si>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</si>
  <si>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</si>
  <si>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</si>
  <si>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</si>
  <si>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</si>
  <si>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</si>
  <si>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</si>
  <si>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</si>
  <si>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</si>
  <si>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</si>
  <si>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</si>
  <si>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</si>
  <si>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</si>
  <si>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</si>
  <si>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</si>
  <si>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</si>
  <si>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</si>
  <si>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</si>
  <si>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</si>
  <si>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</si>
  <si>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</si>
  <si>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</si>
  <si>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</si>
  <si>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</si>
  <si>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</si>
  <si>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</si>
  <si>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</si>
  <si>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</si>
  <si>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</si>
  <si>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</si>
  <si>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</si>
  <si>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</si>
  <si>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</si>
  <si>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</si>
  <si>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</si>
  <si>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</si>
  <si>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</si>
  <si>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</si>
  <si>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</si>
  <si>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</si>
  <si>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</si>
  <si>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</si>
  <si>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</si>
  <si>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</si>
  <si>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</si>
  <si>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</si>
  <si>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</si>
  <si>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</si>
  <si>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</si>
  <si>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</si>
  <si>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</si>
  <si>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</si>
  <si>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</si>
  <si>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</si>
  <si>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</si>
  <si>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</si>
  <si>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</si>
  <si>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</si>
  <si>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</si>
  <si>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</si>
  <si>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</si>
  <si>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</si>
  <si>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</si>
  <si>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</si>
  <si>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</si>
  <si>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</si>
  <si>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</si>
  <si>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</si>
  <si>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</si>
  <si>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</si>
  <si>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</si>
  <si>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</si>
  <si>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</si>
  <si>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</si>
  <si>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</si>
  <si>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</si>
  <si>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</si>
  <si>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</si>
  <si>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</si>
  <si>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</si>
  <si>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</si>
  <si>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</si>
  <si>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</si>
  <si>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</si>
  <si>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</si>
  <si>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</si>
  <si>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</si>
  <si>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</si>
  <si>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</si>
  <si>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</si>
  <si>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</si>
  <si>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</si>
  <si>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</si>
  <si>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</si>
  <si>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</si>
  <si>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</si>
  <si>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</si>
  <si>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</si>
  <si>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</si>
  <si>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</si>
  <si>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</si>
  <si>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</si>
  <si>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</si>
  <si>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</si>
  <si>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</si>
  <si>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</si>
  <si>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</si>
  <si>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</si>
  <si>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</si>
  <si>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</si>
  <si>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</si>
  <si>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</si>
  <si>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</si>
  <si>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</si>
  <si>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</si>
  <si>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</si>
  <si>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</si>
  <si>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</si>
  <si>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</si>
  <si>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</si>
  <si>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</si>
  <si>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</si>
  <si>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</si>
  <si>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</si>
  <si>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</si>
  <si>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</si>
  <si>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</si>
  <si>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</si>
  <si>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</si>
  <si>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</si>
  <si>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</si>
  <si>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</si>
  <si>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</si>
  <si>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</si>
  <si>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</si>
  <si>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</si>
  <si>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</si>
  <si>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</si>
  <si>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</si>
  <si>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</si>
  <si>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</si>
  <si>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</si>
  <si>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</si>
  <si>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</si>
  <si>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</si>
  <si>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</si>
  <si>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</si>
  <si>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</si>
  <si>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</si>
  <si>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</si>
  <si>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</si>
  <si>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</si>
  <si>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</si>
  <si>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</si>
  <si>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</si>
  <si>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</si>
  <si>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</si>
  <si>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</si>
  <si>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</si>
  <si>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</si>
  <si>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</si>
  <si>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</si>
  <si>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</si>
  <si>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</si>
  <si>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</si>
  <si>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</si>
  <si>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</si>
  <si>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</si>
  <si>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</si>
  <si>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</si>
  <si>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</si>
  <si>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</si>
  <si>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</si>
  <si>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</si>
  <si>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</si>
  <si>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</si>
  <si>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</si>
  <si>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</si>
  <si>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</si>
  <si>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</si>
  <si>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</si>
  <si>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</si>
  <si>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</si>
  <si>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</si>
  <si>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</si>
  <si>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</si>
  <si>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</si>
  <si>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</si>
  <si>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</si>
  <si>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</si>
  <si>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</si>
  <si>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</si>
  <si>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</si>
  <si>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</si>
  <si>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</si>
  <si>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</si>
  <si>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</si>
  <si>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</si>
  <si>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</si>
  <si>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</si>
  <si>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</si>
  <si>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</si>
  <si>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</si>
  <si>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</si>
  <si>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</si>
  <si>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</si>
  <si>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</si>
  <si>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</si>
  <si>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</si>
  <si>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</si>
  <si>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</si>
  <si>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</si>
  <si>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</si>
  <si>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</si>
  <si>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</si>
  <si>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</si>
  <si>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</si>
  <si>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</si>
  <si>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</si>
  <si>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</si>
  <si>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</si>
  <si>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</si>
  <si>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</si>
  <si>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</si>
  <si>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</si>
  <si>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</si>
  <si>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</si>
  <si>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</si>
  <si>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</si>
  <si>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</si>
  <si>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</si>
  <si>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</si>
  <si>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</si>
  <si>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</si>
  <si>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</si>
  <si>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</si>
  <si>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</si>
  <si>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</si>
  <si>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</si>
  <si>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</si>
  <si>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</si>
  <si>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</si>
  <si>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</si>
  <si>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</si>
  <si>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</si>
  <si>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</si>
  <si>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</si>
  <si>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</si>
  <si>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</si>
  <si>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</si>
  <si>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</si>
  <si>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</si>
  <si>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</si>
  <si>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</si>
  <si>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</si>
  <si>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</si>
  <si>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</si>
  <si>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</si>
  <si>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</si>
  <si>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</si>
  <si>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</si>
  <si>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</si>
  <si>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</si>
  <si>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</si>
  <si>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</si>
  <si>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</si>
  <si>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</si>
  <si>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</si>
  <si>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</si>
  <si>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</si>
  <si>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</si>
  <si>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</si>
  <si>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</si>
  <si>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</si>
  <si>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</si>
  <si>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</si>
  <si>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</si>
  <si>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</si>
  <si>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</si>
  <si>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</si>
  <si>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</si>
  <si>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</si>
  <si>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</si>
  <si>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</si>
  <si>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</si>
  <si>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</si>
  <si>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</si>
  <si>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</si>
  <si>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</si>
  <si>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</si>
  <si>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</si>
  <si>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</si>
  <si>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</si>
  <si>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</si>
  <si>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</si>
  <si>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</si>
  <si>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</si>
  <si>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</si>
  <si>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</si>
  <si>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</si>
  <si>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</si>
  <si>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</si>
  <si>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</si>
  <si>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</si>
  <si>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</si>
  <si>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</si>
  <si>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</si>
  <si>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</si>
  <si>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</si>
  <si>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</si>
  <si>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</si>
  <si>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</si>
  <si>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</si>
  <si>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</si>
  <si>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</si>
  <si>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</si>
  <si>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</si>
  <si>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</si>
  <si>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</si>
  <si>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</si>
  <si>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</si>
  <si>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</si>
  <si>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</si>
  <si>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</si>
  <si>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</si>
  <si>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</si>
  <si>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</si>
  <si>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</si>
  <si>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</si>
  <si>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</si>
  <si>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</si>
  <si>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</si>
  <si>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</si>
  <si>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</si>
  <si>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</si>
  <si>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</si>
  <si>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</si>
  <si>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</si>
  <si>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</si>
  <si>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</si>
  <si>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</si>
  <si>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</si>
  <si>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</si>
  <si>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</si>
  <si>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</si>
  <si>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</si>
  <si>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</si>
  <si>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</si>
  <si>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</si>
  <si>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</si>
  <si>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</si>
  <si>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</si>
  <si>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</si>
  <si>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</si>
  <si>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</si>
  <si>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</si>
  <si>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</si>
  <si>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</si>
  <si>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</si>
  <si>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</si>
  <si>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</si>
  <si>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</si>
  <si>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</si>
  <si>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</si>
  <si>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</si>
  <si>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</si>
  <si>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</si>
  <si>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</si>
  <si>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</si>
  <si>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</si>
  <si>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</si>
  <si>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</si>
  <si>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</si>
  <si>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</si>
  <si>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</si>
  <si>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</si>
  <si>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</si>
  <si>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</si>
  <si>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</si>
  <si>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</si>
  <si>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</si>
  <si>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</si>
  <si>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</si>
  <si>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</si>
  <si>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</si>
  <si>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</si>
  <si>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</si>
  <si>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</si>
  <si>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</si>
  <si>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</si>
  <si>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</si>
  <si>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</si>
  <si>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</si>
  <si>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</si>
  <si>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</si>
  <si>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</si>
  <si>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</si>
  <si>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</si>
  <si>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</si>
  <si>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</si>
  <si>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</si>
  <si>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</si>
  <si>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</si>
  <si>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</si>
  <si>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</si>
  <si>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</si>
  <si>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</si>
  <si>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</si>
  <si>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</si>
  <si>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</si>
  <si>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</si>
  <si>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</si>
  <si>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</si>
  <si>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</si>
  <si>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</si>
  <si>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</si>
  <si>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</si>
  <si>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</si>
  <si>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</si>
  <si>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</si>
  <si>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</si>
  <si>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</si>
  <si>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</si>
  <si>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</si>
  <si>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</si>
  <si>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</si>
  <si>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</si>
  <si>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</si>
  <si>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</si>
  <si>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</si>
  <si>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</si>
  <si>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</si>
  <si>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</si>
  <si>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</si>
  <si>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</si>
  <si>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</si>
  <si>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</si>
  <si>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</si>
  <si>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</si>
  <si>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</si>
  <si>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</si>
  <si>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</si>
  <si>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</si>
  <si>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</si>
  <si>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</si>
  <si>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</si>
  <si>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</si>
  <si>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</si>
  <si>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</si>
  <si>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</si>
  <si>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</si>
  <si>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</si>
  <si>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</si>
  <si>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</si>
  <si>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</si>
  <si>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</si>
  <si>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</si>
  <si>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</si>
  <si>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</si>
  <si>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</si>
  <si>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</si>
  <si>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</si>
  <si>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</si>
  <si>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</si>
  <si>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</si>
  <si>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</si>
  <si>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</si>
  <si>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</si>
  <si>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</si>
  <si>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</si>
  <si>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</si>
  <si>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</si>
  <si>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</si>
  <si>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</si>
  <si>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</si>
  <si>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</si>
  <si>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</si>
  <si>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</si>
  <si>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</si>
  <si>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</si>
  <si>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</si>
  <si>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</si>
  <si>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</si>
  <si>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</si>
  <si>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</si>
  <si>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</si>
  <si>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</si>
  <si>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</si>
  <si>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</si>
  <si>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</si>
  <si>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</si>
  <si>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</si>
  <si>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</si>
  <si>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</si>
  <si>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</si>
  <si>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</si>
  <si>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</si>
  <si>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</si>
  <si>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</si>
  <si>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</si>
  <si>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</si>
  <si>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</si>
  <si>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</si>
  <si>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</si>
  <si>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</si>
  <si>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</si>
  <si>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</si>
  <si>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</si>
  <si>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</si>
  <si>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</si>
  <si>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</si>
  <si>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</si>
  <si>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</si>
  <si>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</si>
  <si>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</si>
  <si>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</si>
  <si>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</si>
  <si>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</si>
  <si>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</si>
  <si>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</si>
  <si>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</si>
  <si>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</si>
  <si>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</si>
  <si>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</si>
  <si>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</si>
  <si>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</si>
  <si>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</si>
  <si>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</si>
  <si>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</si>
  <si>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</si>
  <si>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</si>
  <si>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</si>
  <si>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</si>
  <si>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</si>
  <si>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</si>
  <si>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</si>
  <si>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</si>
  <si>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</si>
  <si>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</si>
  <si>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</si>
  <si>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</si>
  <si>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</si>
  <si>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</si>
  <si>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</si>
  <si>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</si>
  <si>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</si>
  <si>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</si>
  <si>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</si>
  <si>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</si>
  <si>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</si>
  <si>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</si>
  <si>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</si>
  <si>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</si>
  <si>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</si>
  <si>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</si>
  <si>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</si>
  <si>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</si>
  <si>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</si>
  <si>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</si>
  <si>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</si>
  <si>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</si>
  <si>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</si>
  <si>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</si>
  <si>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</si>
  <si>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</si>
  <si>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</si>
  <si>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</si>
  <si>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</si>
  <si>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</si>
  <si>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</si>
  <si>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</si>
  <si>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</si>
  <si>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</si>
  <si>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</si>
  <si>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</si>
  <si>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</si>
  <si>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</si>
  <si>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</si>
  <si>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</si>
  <si>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</si>
  <si>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</si>
  <si>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</si>
  <si>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</si>
  <si>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</si>
  <si>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</si>
  <si>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</si>
  <si>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</si>
  <si>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</si>
  <si>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</si>
  <si>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</si>
  <si>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</si>
  <si>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</si>
  <si>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</si>
  <si>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</si>
  <si>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</si>
  <si>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</si>
  <si>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</si>
  <si>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</si>
  <si>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</si>
  <si>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</si>
  <si>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</si>
  <si>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</si>
  <si>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</si>
  <si>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</si>
  <si>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</si>
  <si>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</si>
  <si>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</si>
  <si>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</si>
  <si>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</si>
  <si>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</si>
  <si>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</si>
  <si>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</si>
  <si>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</si>
  <si>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</si>
  <si>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</si>
  <si>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</si>
  <si>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</si>
  <si>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</si>
  <si>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</si>
  <si>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</si>
  <si>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</si>
  <si>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</si>
  <si>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</si>
  <si>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</si>
  <si>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</si>
  <si>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</si>
  <si>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</si>
  <si>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</si>
  <si>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</si>
  <si>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</si>
  <si>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</si>
  <si>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</si>
  <si>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</si>
  <si>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</si>
  <si>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</si>
  <si>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</si>
  <si>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</si>
  <si>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</si>
  <si>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</si>
  <si>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</si>
  <si>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</si>
  <si>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</si>
  <si>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</si>
  <si>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</si>
  <si>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</si>
  <si>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</si>
  <si>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</si>
  <si>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</si>
  <si>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</si>
  <si>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</si>
  <si>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</si>
  <si>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</si>
  <si>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</si>
  <si>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</si>
  <si>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</si>
  <si>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</si>
  <si>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</si>
  <si>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</si>
  <si>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</si>
  <si>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</si>
  <si>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</si>
  <si>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</si>
  <si>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</si>
  <si>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</si>
  <si>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</si>
  <si>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</si>
  <si>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</si>
  <si>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</si>
  <si>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</si>
  <si>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</si>
  <si>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</si>
  <si>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</si>
  <si>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</si>
  <si>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</si>
  <si>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</si>
  <si>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</si>
  <si>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</si>
  <si>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</si>
  <si>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</si>
  <si>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</si>
  <si>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</si>
  <si>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</si>
  <si>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</si>
  <si>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</si>
  <si>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</si>
  <si>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</si>
  <si>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</si>
  <si>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</si>
  <si>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</si>
  <si>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</si>
  <si>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</si>
  <si>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</si>
  <si>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</si>
  <si>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</si>
  <si>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</si>
  <si>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</si>
  <si>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</si>
  <si>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</si>
  <si>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</si>
  <si>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</si>
  <si>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</si>
  <si>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</si>
  <si>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</si>
  <si>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</si>
  <si>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</si>
  <si>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</si>
  <si>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</si>
  <si>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</si>
  <si>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</si>
  <si>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</si>
  <si>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</si>
  <si>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</si>
  <si>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</si>
  <si>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</si>
  <si>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</si>
  <si>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</si>
  <si>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</si>
  <si>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</si>
  <si>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</si>
  <si>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</si>
  <si>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</si>
  <si>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</si>
  <si>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</si>
  <si>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</si>
  <si>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</si>
  <si>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</si>
  <si>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</si>
  <si>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</si>
  <si>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</si>
  <si>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</si>
  <si>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</si>
  <si>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</si>
  <si>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</si>
  <si>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</si>
  <si>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</si>
  <si>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</si>
  <si>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</si>
  <si>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</si>
  <si>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</si>
  <si>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</si>
  <si>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</si>
  <si>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</si>
  <si>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</si>
  <si>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</si>
  <si>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</si>
  <si>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</si>
  <si>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</si>
  <si>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</si>
  <si>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</si>
  <si>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</si>
  <si>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</si>
  <si>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</si>
  <si>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</si>
  <si>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</si>
  <si>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</si>
  <si>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</si>
  <si>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</si>
  <si>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</si>
  <si>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</si>
  <si>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</si>
  <si>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</si>
  <si>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</si>
  <si>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</si>
  <si>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</si>
  <si>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</si>
  <si>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</si>
  <si>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</si>
  <si>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</si>
  <si>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</si>
  <si>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</si>
  <si>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</si>
  <si>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</si>
  <si>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</si>
  <si>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</si>
  <si>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</si>
  <si>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</si>
  <si>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</si>
  <si>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</si>
  <si>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</si>
  <si>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</si>
  <si>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</si>
  <si>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</si>
  <si>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</si>
  <si>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</si>
  <si>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</si>
  <si>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</si>
  <si>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</si>
  <si>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</si>
  <si>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</si>
  <si>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</si>
  <si>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</si>
  <si>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</si>
  <si>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</si>
  <si>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</si>
  <si>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</si>
  <si>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</si>
  <si>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</si>
  <si>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</si>
  <si>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</si>
  <si>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</si>
  <si>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</si>
  <si>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</si>
  <si>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</si>
  <si>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</si>
  <si>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</si>
  <si>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</si>
  <si>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</si>
  <si>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</si>
  <si>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</si>
  <si>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</si>
  <si>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</si>
  <si>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</si>
  <si>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</si>
  <si>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</si>
  <si>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</si>
  <si>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</si>
  <si>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</si>
  <si>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</si>
  <si>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</si>
  <si>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</si>
  <si>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</si>
  <si>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</si>
  <si>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</si>
  <si>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</si>
  <si>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</si>
  <si>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</si>
  <si>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</si>
  <si>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</si>
  <si>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</si>
  <si>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</si>
  <si>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</si>
  <si>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</si>
  <si>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</si>
  <si>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</si>
  <si>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</si>
  <si>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</si>
  <si>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</si>
  <si>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</si>
  <si>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</si>
  <si>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</si>
  <si>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</si>
  <si>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</si>
  <si>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</si>
  <si>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</si>
  <si>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</si>
  <si>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</si>
  <si>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</si>
  <si>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</si>
  <si>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</si>
  <si>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</si>
  <si>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</si>
  <si>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</si>
  <si>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</si>
  <si>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</si>
  <si>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</si>
  <si>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</si>
  <si>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</si>
  <si>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</si>
  <si>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</si>
  <si>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</si>
  <si>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</si>
  <si>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</si>
  <si>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</si>
  <si>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</si>
  <si>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</si>
  <si>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</si>
  <si>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</si>
  <si>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</si>
  <si>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</si>
  <si>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</si>
  <si>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</si>
  <si>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</si>
  <si>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</si>
  <si>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</si>
  <si>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</si>
  <si>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</si>
  <si>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</si>
  <si>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</si>
  <si>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</si>
  <si>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</si>
  <si>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</si>
  <si>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</si>
  <si>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</si>
  <si>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</si>
  <si>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</si>
  <si>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</si>
  <si>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</si>
  <si>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</si>
  <si>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</si>
  <si>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</si>
  <si>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</si>
  <si>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</si>
  <si>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</si>
  <si>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</si>
  <si>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</si>
  <si>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</si>
  <si>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</si>
  <si>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</si>
  <si>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</si>
  <si>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</si>
  <si>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</si>
  <si>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</si>
  <si>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</si>
  <si>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</si>
  <si>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</si>
  <si>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</si>
  <si>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</si>
  <si>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</si>
  <si>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</si>
  <si>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</si>
  <si>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</si>
  <si>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</si>
  <si>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</si>
  <si>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</si>
  <si>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</si>
  <si>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</si>
  <si>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</si>
  <si>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</si>
  <si>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</si>
  <si>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</si>
  <si>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</si>
  <si>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</si>
  <si>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</si>
  <si>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</si>
  <si>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</si>
  <si>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</si>
  <si>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</si>
  <si>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</si>
  <si>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</si>
  <si>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</si>
  <si>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</si>
  <si>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</si>
  <si>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</si>
  <si>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</si>
  <si>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</si>
  <si>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</si>
  <si>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</si>
  <si>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</si>
  <si>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</si>
  <si>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</si>
  <si>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</si>
  <si>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</si>
  <si>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</si>
  <si>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</si>
  <si>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</si>
  <si>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</si>
  <si>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</si>
  <si>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</si>
  <si>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</si>
  <si>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</si>
  <si>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</si>
  <si>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</si>
  <si>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</si>
  <si>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</si>
  <si>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</si>
  <si>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</si>
  <si>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</si>
  <si>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</si>
  <si>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</si>
  <si>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</si>
  <si>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</si>
  <si>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</si>
  <si>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</si>
  <si>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</si>
  <si>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</si>
  <si>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</si>
  <si>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</si>
  <si>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</si>
  <si>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</si>
  <si>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</si>
  <si>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</si>
  <si>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</si>
  <si>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</si>
  <si>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</si>
  <si>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</si>
  <si>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</si>
  <si>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</si>
  <si>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</si>
  <si>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</si>
  <si>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</si>
  <si>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</si>
  <si>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</si>
  <si>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</si>
  <si>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</si>
  <si>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</si>
  <si>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</si>
  <si>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</si>
  <si>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</si>
  <si>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</si>
  <si>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</si>
  <si>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</si>
  <si>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</si>
  <si>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</si>
  <si>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</si>
  <si>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</si>
  <si>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</si>
  <si>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</si>
  <si>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</si>
  <si>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</si>
  <si>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</si>
  <si>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</si>
  <si>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</si>
  <si>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</si>
  <si>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</si>
  <si>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</si>
  <si>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</si>
  <si>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</si>
  <si>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</si>
  <si>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</si>
  <si>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</si>
  <si>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</si>
  <si>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</si>
  <si>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</si>
  <si>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</si>
  <si>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</si>
  <si>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</si>
  <si>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</si>
  <si>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</si>
  <si>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</si>
  <si>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</si>
  <si>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</si>
  <si>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</si>
  <si>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</si>
  <si>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</si>
  <si>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</si>
  <si>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</si>
  <si>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</si>
  <si>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</si>
  <si>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</si>
  <si>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</si>
  <si>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</si>
  <si>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</si>
  <si>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</si>
  <si>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</si>
  <si>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</si>
  <si>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</si>
  <si>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</si>
  <si>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</si>
  <si>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</si>
  <si>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</si>
  <si>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</si>
  <si>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</si>
  <si>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</si>
  <si>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</si>
  <si>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</si>
  <si>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</si>
  <si>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</si>
  <si>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</si>
  <si>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</si>
  <si>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</si>
  <si>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</si>
  <si>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</si>
  <si>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</si>
  <si>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</si>
  <si>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</si>
  <si>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</si>
  <si>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</si>
  <si>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</si>
  <si>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</si>
  <si>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</si>
  <si>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</si>
  <si>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</si>
  <si>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</si>
  <si>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</si>
  <si>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</si>
  <si>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</si>
  <si>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</si>
  <si>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</si>
  <si>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</si>
  <si>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</si>
  <si>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</si>
  <si>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</si>
  <si>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</si>
  <si>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</si>
  <si>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</si>
  <si>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</si>
  <si>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</si>
  <si>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</si>
  <si>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</si>
  <si>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</si>
  <si>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</si>
  <si>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</si>
  <si>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</si>
  <si>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</si>
  <si>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</si>
  <si>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</si>
  <si>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</si>
  <si>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</si>
  <si>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</si>
  <si>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</si>
  <si>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</si>
  <si>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</si>
  <si>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</si>
  <si>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</si>
  <si>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</si>
  <si>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</si>
  <si>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</si>
  <si>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</si>
  <si>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</si>
  <si>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</si>
  <si>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</si>
  <si>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</si>
  <si>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</si>
  <si>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</si>
  <si>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</si>
  <si>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</si>
  <si>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</si>
  <si>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</si>
  <si>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</si>
  <si>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</si>
  <si>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</si>
  <si>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</si>
  <si>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</si>
  <si>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</si>
  <si>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</si>
  <si>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</si>
  <si>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</si>
  <si>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</si>
  <si>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</si>
  <si>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</si>
  <si>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</si>
  <si>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</si>
  <si>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</si>
  <si>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</si>
  <si>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</si>
  <si>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</si>
  <si>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</si>
  <si>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</si>
  <si>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</si>
  <si>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</si>
  <si>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</si>
  <si>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</si>
  <si>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</si>
  <si>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</si>
  <si>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</si>
  <si>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</si>
  <si>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</si>
  <si>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</si>
  <si>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</si>
  <si>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</si>
  <si>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</si>
  <si>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</si>
  <si>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</si>
  <si>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</si>
  <si>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</si>
  <si>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</si>
  <si>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</si>
  <si>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</si>
  <si>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</si>
  <si>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</si>
  <si>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</si>
  <si>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</si>
  <si>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</si>
  <si>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</si>
  <si>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</si>
  <si>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</si>
  <si>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</si>
  <si>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</si>
  <si>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</si>
  <si>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</si>
  <si>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</si>
  <si>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</si>
  <si>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</si>
  <si>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</si>
  <si>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</si>
  <si>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</si>
  <si>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</si>
  <si>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</si>
  <si>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</si>
  <si>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</si>
  <si>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</si>
  <si>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</si>
  <si>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</si>
  <si>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</si>
  <si>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</si>
  <si>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</si>
  <si>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</si>
  <si>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</si>
  <si>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</si>
  <si>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</si>
  <si>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</si>
  <si>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</si>
  <si>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</si>
  <si>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</si>
  <si>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</si>
  <si>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</si>
  <si>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</si>
  <si>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</si>
  <si>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</si>
  <si>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</si>
  <si>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</si>
  <si>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</si>
  <si>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</si>
  <si>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</si>
  <si>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</si>
  <si>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</si>
  <si>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</si>
  <si>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</si>
  <si>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</si>
  <si>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</si>
  <si>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</si>
  <si>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</si>
  <si>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</si>
  <si>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</si>
  <si>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</si>
  <si>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</si>
  <si>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</si>
  <si>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</si>
  <si>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</si>
  <si>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</si>
  <si>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</si>
  <si>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</si>
  <si>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</si>
  <si>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</si>
  <si>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</si>
  <si>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</si>
  <si>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</si>
  <si>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</si>
  <si>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</si>
  <si>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</si>
  <si>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</si>
  <si>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</si>
  <si>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</si>
  <si>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</si>
  <si>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</si>
  <si>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</si>
  <si>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</si>
  <si>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</si>
  <si>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</si>
  <si>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</si>
  <si>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</si>
  <si>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</si>
  <si>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</si>
  <si>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</si>
  <si>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</si>
  <si>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</si>
  <si>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</si>
  <si>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</si>
  <si>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</si>
  <si>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</si>
  <si>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</si>
  <si>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</si>
  <si>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</si>
  <si>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</si>
  <si>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</si>
  <si>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</si>
  <si>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</si>
  <si>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</si>
  <si>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</si>
  <si>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</si>
  <si>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</si>
  <si>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</si>
  <si>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</si>
  <si>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</si>
  <si>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</si>
  <si>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</si>
  <si>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</si>
  <si>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</si>
  <si>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</si>
  <si>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</si>
  <si>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</si>
  <si>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</si>
  <si>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</si>
  <si>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</si>
  <si>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</si>
  <si>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</si>
  <si>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</si>
  <si>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</si>
  <si>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</si>
  <si>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</si>
  <si>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</si>
  <si>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</si>
  <si>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</si>
  <si>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</si>
  <si>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</si>
  <si>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</si>
  <si>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</si>
  <si>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</si>
  <si>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</si>
  <si>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</si>
  <si>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</si>
  <si>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</si>
  <si>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</si>
  <si>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</si>
  <si>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</si>
  <si>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</si>
  <si>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</si>
  <si>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</si>
  <si>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</si>
  <si>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</si>
  <si>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</si>
  <si>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</si>
  <si>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</si>
  <si>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</si>
  <si>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</si>
  <si>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</si>
  <si>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</si>
  <si>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</si>
  <si>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</si>
  <si>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</si>
  <si>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</si>
  <si>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</si>
  <si>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</si>
  <si>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</si>
  <si>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</si>
  <si>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</si>
  <si>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</si>
  <si>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</si>
  <si>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</si>
  <si>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</si>
  <si>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</si>
  <si>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</si>
  <si>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</si>
  <si>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</si>
  <si>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</si>
  <si>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</si>
  <si>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</si>
  <si>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</si>
  <si>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</si>
  <si>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</si>
  <si>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</si>
  <si>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</si>
  <si>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</si>
  <si>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</si>
  <si>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</si>
  <si>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</si>
  <si>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</si>
  <si>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</si>
  <si>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</si>
  <si>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</si>
  <si>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</si>
  <si>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</si>
  <si>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</si>
  <si>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</si>
  <si>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</si>
  <si>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</si>
  <si>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</si>
  <si>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</si>
  <si>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</si>
  <si>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</si>
  <si>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</si>
  <si>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</si>
  <si>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</si>
  <si>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</si>
  <si>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</si>
  <si>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</si>
  <si>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</si>
  <si>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</si>
  <si>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</si>
  <si>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</si>
  <si>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</si>
  <si>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</si>
  <si>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</si>
  <si>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</si>
  <si>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</si>
  <si>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</si>
  <si>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</si>
  <si>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</si>
  <si>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</si>
  <si>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</si>
  <si>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</si>
  <si>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</si>
  <si>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</si>
  <si>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</si>
  <si>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</si>
  <si>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</si>
  <si>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</si>
  <si>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</si>
  <si>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</si>
  <si>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</si>
  <si>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</si>
  <si>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</si>
  <si>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</si>
  <si>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</si>
  <si>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</si>
  <si>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</si>
  <si>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</si>
  <si>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</si>
  <si>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</si>
  <si>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</si>
  <si>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</si>
  <si>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</si>
  <si>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</si>
  <si>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</si>
  <si>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</si>
  <si>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</si>
  <si>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</si>
  <si>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</si>
  <si>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</si>
  <si>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</si>
  <si>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</si>
  <si>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</si>
  <si>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</si>
  <si>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</si>
  <si>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</si>
  <si>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</si>
  <si>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</si>
  <si>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</si>
  <si>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</si>
  <si>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</si>
  <si>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</si>
  <si>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</si>
  <si>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</si>
  <si>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</si>
  <si>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</si>
  <si>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</si>
  <si>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</si>
  <si>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</si>
  <si>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</si>
  <si>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</si>
  <si>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</si>
  <si>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</si>
  <si>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</si>
  <si>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</si>
  <si>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</si>
  <si>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</si>
  <si>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</si>
  <si>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</si>
  <si>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</si>
  <si>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</si>
  <si>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</si>
  <si>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</si>
  <si>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</si>
  <si>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</si>
  <si>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</si>
  <si>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</si>
  <si>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</si>
  <si>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</si>
  <si>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</si>
  <si>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</si>
  <si>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</si>
  <si>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</si>
  <si>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</si>
  <si>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</si>
  <si>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</si>
  <si>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</si>
  <si>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</si>
  <si>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</si>
  <si>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</si>
  <si>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</si>
  <si>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</si>
  <si>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</si>
  <si>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</si>
  <si>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</si>
  <si>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</si>
  <si>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</si>
  <si>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</si>
  <si>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</si>
  <si>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</si>
  <si>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</si>
  <si>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</si>
  <si>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</si>
  <si>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</si>
  <si>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</si>
  <si>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</si>
  <si>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</si>
  <si>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</si>
  <si>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</si>
  <si>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</si>
  <si>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</si>
  <si>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</si>
  <si>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</si>
  <si>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</si>
  <si>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</si>
  <si>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</si>
  <si>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</si>
  <si>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</si>
  <si>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</si>
  <si>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</si>
  <si>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</si>
  <si>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</si>
  <si>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</si>
  <si>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</si>
  <si>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</si>
  <si>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</si>
  <si>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</si>
  <si>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</si>
  <si>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</si>
  <si>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</si>
  <si>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</si>
  <si>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</si>
  <si>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</si>
  <si>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</si>
  <si>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</si>
  <si>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</si>
  <si>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</si>
  <si>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</si>
  <si>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</si>
  <si>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</si>
  <si>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</si>
  <si>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</si>
  <si>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</si>
  <si>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</si>
  <si>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</si>
  <si>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</si>
  <si>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</si>
  <si>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</si>
  <si>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</si>
  <si>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</si>
  <si>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</si>
  <si>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</si>
  <si>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</si>
  <si>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</si>
  <si>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</si>
  <si>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</si>
  <si>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</si>
  <si>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</si>
  <si>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</si>
  <si>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</si>
  <si>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</si>
  <si>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</si>
  <si>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</si>
  <si>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</si>
  <si>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</si>
  <si>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</si>
  <si>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</si>
  <si>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</si>
  <si>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</si>
  <si>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</si>
  <si>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</si>
  <si>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</si>
  <si>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</si>
  <si>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</si>
  <si>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</si>
  <si>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</si>
  <si>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</si>
  <si>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</si>
  <si>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</si>
  <si>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</si>
  <si>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</si>
  <si>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</si>
  <si>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</si>
  <si>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</si>
  <si>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</si>
  <si>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</si>
  <si>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</si>
  <si>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</si>
  <si>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</si>
  <si>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</si>
  <si>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</si>
  <si>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</si>
  <si>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</si>
  <si>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</si>
  <si>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</si>
  <si>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</si>
  <si>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</si>
  <si>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</si>
  <si>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</si>
  <si>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</si>
  <si>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</si>
  <si>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</si>
  <si>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</si>
  <si>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</si>
  <si>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</si>
  <si>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</si>
  <si>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</si>
  <si>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</si>
  <si>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</si>
  <si>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</si>
  <si>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</si>
  <si>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</si>
  <si>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</si>
  <si>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</si>
  <si>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</si>
  <si>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</si>
  <si>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</si>
  <si>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</si>
  <si>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</si>
  <si>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</si>
  <si>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</si>
  <si>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</si>
  <si>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</si>
  <si>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</si>
  <si>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</si>
  <si>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</si>
  <si>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</si>
  <si>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</si>
  <si>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</si>
  <si>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</si>
  <si>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</si>
  <si>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</si>
  <si>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</si>
  <si>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</si>
  <si>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</si>
  <si>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</si>
  <si>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</si>
  <si>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</si>
  <si>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</si>
  <si>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</si>
  <si>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</si>
  <si>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</si>
  <si>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</si>
  <si>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</si>
  <si>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</si>
  <si>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</si>
  <si>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</si>
  <si>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</si>
  <si>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</si>
  <si>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</si>
  <si>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</si>
  <si>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</si>
  <si>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</si>
  <si>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</si>
  <si>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</si>
  <si>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</si>
  <si>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</si>
  <si>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</si>
  <si>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</si>
  <si>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</si>
  <si>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</si>
  <si>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</si>
  <si>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</si>
  <si>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</si>
  <si>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</si>
  <si>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</si>
  <si>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</si>
  <si>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</si>
  <si>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</si>
  <si>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</si>
  <si>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</si>
  <si>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</si>
  <si>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</si>
  <si>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</si>
  <si>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</si>
  <si>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</si>
  <si>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</si>
  <si>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</si>
  <si>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</si>
  <si>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</si>
  <si>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</si>
  <si>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</si>
  <si>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</si>
  <si>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</si>
  <si>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</si>
  <si>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</si>
  <si>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</si>
  <si>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</si>
  <si>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</si>
  <si>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</si>
  <si>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</si>
  <si>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</si>
  <si>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</si>
  <si>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</si>
  <si>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</si>
  <si>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</si>
  <si>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</si>
  <si>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</si>
  <si>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</si>
  <si>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</si>
  <si>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</si>
  <si>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</si>
  <si>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</si>
  <si>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</si>
  <si>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</si>
  <si>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</si>
  <si>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</si>
  <si>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</si>
  <si>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</si>
  <si>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</si>
  <si>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</si>
  <si>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</si>
  <si>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</si>
  <si>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</si>
  <si>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</si>
  <si>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</si>
  <si>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</si>
  <si>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</si>
  <si>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</si>
  <si>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</si>
  <si>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</si>
  <si>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</si>
  <si>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</si>
  <si>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</si>
  <si>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</si>
  <si>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</si>
  <si>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</si>
  <si>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</si>
  <si>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</si>
  <si>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</si>
  <si>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</si>
  <si>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</si>
  <si>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</si>
  <si>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</si>
  <si>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</si>
  <si>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</si>
  <si>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</si>
  <si>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</si>
  <si>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</si>
  <si>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</si>
  <si>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</si>
  <si>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</si>
  <si>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</si>
  <si>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</si>
  <si>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</si>
  <si>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</si>
  <si>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</si>
  <si>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</si>
  <si>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</si>
  <si>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</si>
  <si>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</si>
  <si>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</si>
  <si>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</si>
  <si>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</si>
  <si>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</si>
  <si>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</si>
  <si>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</si>
  <si>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</si>
  <si>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</si>
  <si>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</si>
  <si>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</si>
  <si>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</si>
  <si>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</si>
  <si>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</si>
  <si>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</si>
  <si>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</si>
  <si>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</si>
  <si>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</si>
  <si>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</si>
  <si>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</si>
  <si>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</si>
  <si>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</si>
  <si>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</si>
  <si>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</si>
  <si>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</si>
  <si>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</si>
  <si>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</si>
  <si>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</si>
  <si>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</si>
  <si>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</si>
  <si>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</si>
  <si>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</si>
  <si>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</si>
  <si>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</si>
  <si>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</si>
  <si>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</si>
  <si>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</si>
  <si>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</si>
  <si>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</si>
  <si>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</si>
  <si>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</si>
  <si>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</si>
  <si>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</si>
  <si>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</si>
  <si>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</si>
  <si>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</si>
  <si>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</si>
  <si>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</si>
  <si>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</si>
  <si>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</si>
  <si>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</si>
  <si>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</si>
  <si>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</si>
  <si>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</si>
  <si>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</si>
  <si>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</si>
  <si>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</si>
  <si>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</si>
  <si>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</si>
  <si>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</si>
  <si>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</si>
  <si>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</si>
  <si>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</si>
  <si>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</si>
  <si>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</si>
  <si>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</si>
  <si>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</si>
  <si>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</si>
  <si>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</si>
  <si>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</si>
  <si>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</si>
  <si>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</si>
  <si>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</si>
  <si>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</si>
  <si>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</si>
  <si>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</si>
  <si>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</si>
  <si>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</si>
  <si>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</si>
  <si>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</si>
  <si>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</si>
  <si>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</si>
  <si>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</si>
  <si>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</si>
  <si>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</si>
  <si>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</si>
  <si>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</si>
  <si>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</si>
  <si>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</si>
  <si>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</si>
  <si>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</si>
  <si>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</si>
  <si>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</si>
  <si>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</si>
  <si>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</si>
  <si>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</si>
  <si>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</si>
  <si>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</si>
  <si>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</si>
  <si>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</si>
  <si>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</si>
  <si>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</si>
  <si>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</si>
  <si>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</si>
  <si>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</si>
  <si>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</si>
  <si>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</si>
  <si>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</si>
  <si>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</si>
  <si>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</si>
  <si>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</si>
  <si>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</si>
  <si>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</si>
  <si>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</si>
  <si>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</si>
  <si>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</si>
  <si>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</si>
  <si>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</si>
  <si>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</si>
  <si>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</si>
  <si>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</si>
  <si>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</si>
  <si>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</si>
  <si>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</si>
  <si>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</si>
  <si>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</si>
  <si>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</si>
  <si>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</si>
  <si>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</si>
  <si>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</si>
  <si>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</si>
  <si>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</si>
  <si>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</si>
  <si>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</si>
  <si>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</si>
  <si>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</si>
  <si>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</si>
  <si>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</si>
  <si>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</si>
  <si>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</si>
  <si>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</si>
  <si>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</si>
  <si>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</si>
  <si>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</si>
  <si>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</si>
  <si>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</si>
  <si>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</si>
  <si>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</si>
  <si>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</si>
  <si>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</si>
  <si>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</si>
  <si>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</si>
  <si>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</si>
  <si>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</si>
  <si>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</si>
  <si>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</si>
  <si>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</si>
  <si>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</si>
  <si>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</si>
  <si>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</si>
  <si>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</si>
  <si>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</si>
  <si>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</si>
  <si>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</si>
  <si>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</si>
  <si>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</si>
  <si>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</si>
  <si>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</si>
  <si>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</si>
  <si>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</si>
  <si>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</si>
  <si>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</si>
  <si>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</si>
  <si>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</si>
  <si>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</si>
  <si>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</si>
  <si>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</si>
  <si>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</si>
  <si>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</si>
  <si>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</si>
  <si>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</si>
  <si>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</si>
  <si>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</si>
  <si>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</si>
  <si>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</si>
  <si>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</si>
  <si>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</si>
  <si>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</si>
  <si>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</si>
  <si>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</si>
  <si>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</si>
  <si>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</si>
  <si>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</si>
  <si>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</si>
  <si>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</si>
  <si>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</si>
  <si>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</si>
  <si>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</si>
  <si>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</si>
  <si>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</si>
  <si>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</si>
  <si>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</si>
  <si>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</si>
  <si>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</si>
  <si>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</si>
  <si>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</si>
  <si>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</si>
  <si>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</si>
  <si>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</si>
  <si>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</si>
  <si>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</si>
  <si>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</si>
  <si>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</si>
  <si>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</si>
  <si>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</si>
  <si>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</si>
  <si>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</si>
  <si>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</si>
  <si>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</si>
  <si>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</si>
  <si>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</si>
  <si>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</si>
  <si>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</si>
  <si>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</si>
  <si>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</si>
  <si>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</si>
  <si>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</si>
  <si>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</si>
  <si>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</si>
  <si>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</si>
  <si>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</si>
  <si>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</si>
  <si>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</si>
  <si>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</si>
  <si>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</si>
  <si>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</si>
  <si>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</si>
  <si>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</si>
  <si>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</si>
  <si>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</si>
  <si>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</si>
  <si>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</si>
  <si>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</si>
  <si>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</si>
  <si>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</si>
  <si>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</si>
  <si>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</si>
  <si>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</si>
  <si>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</si>
  <si>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</si>
  <si>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</si>
  <si>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</si>
  <si>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</si>
  <si>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</si>
  <si>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</si>
  <si>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</si>
  <si>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</si>
  <si>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</si>
  <si>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</si>
  <si>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</si>
  <si>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</si>
  <si>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</si>
  <si>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</si>
  <si>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</si>
  <si>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</si>
  <si>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</si>
  <si>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</si>
  <si>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</si>
  <si>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</si>
  <si>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</si>
  <si>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</si>
  <si>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</si>
  <si>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</si>
  <si>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</si>
  <si>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</si>
  <si>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</si>
  <si>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</si>
  <si>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</si>
  <si>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</si>
  <si>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</si>
  <si>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</si>
  <si>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</si>
  <si>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</si>
  <si>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</si>
  <si>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</si>
  <si>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</si>
  <si>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</si>
  <si>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</si>
  <si>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</si>
  <si>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</si>
  <si>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</si>
  <si>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</si>
  <si>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</si>
  <si>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</si>
  <si>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</si>
  <si>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</si>
  <si>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</si>
  <si>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</si>
  <si>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</si>
  <si>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</si>
  <si>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</si>
  <si>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</si>
  <si>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</si>
  <si>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</si>
  <si>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</si>
  <si>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</si>
  <si>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</si>
  <si>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</si>
  <si>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</si>
  <si>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</si>
  <si>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</si>
  <si>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</si>
  <si>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</si>
  <si>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</si>
  <si>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</si>
  <si>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</si>
  <si>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</si>
  <si>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</si>
  <si>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</si>
  <si>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</si>
  <si>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</si>
  <si>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</si>
  <si>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</si>
  <si>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</si>
  <si>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</si>
  <si>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</si>
  <si>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</si>
  <si>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</si>
  <si>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</si>
  <si>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</si>
  <si>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</si>
  <si>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</si>
  <si>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</si>
  <si>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</si>
  <si>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</si>
  <si>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</si>
  <si>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</si>
  <si>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</si>
  <si>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</si>
  <si>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</si>
  <si>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</si>
  <si>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</si>
  <si>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</si>
  <si>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</si>
  <si>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</si>
  <si>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</si>
  <si>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</si>
  <si>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</si>
  <si>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</si>
  <si>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</si>
  <si>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</si>
  <si>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</si>
  <si>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</si>
  <si>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</si>
  <si>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</si>
  <si>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</si>
  <si>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</si>
  <si>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</si>
  <si>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</si>
  <si>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</si>
  <si>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</si>
  <si>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</si>
  <si>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</si>
  <si>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</si>
  <si>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</si>
  <si>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</si>
  <si>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</si>
  <si>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</si>
  <si>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</si>
  <si>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</si>
  <si>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</si>
  <si>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</si>
  <si>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</si>
  <si>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</si>
  <si>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</si>
  <si>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</si>
  <si>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</si>
  <si>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</si>
  <si>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</si>
  <si>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</si>
  <si>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</si>
  <si>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</si>
  <si>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</si>
  <si>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</si>
  <si>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</si>
  <si>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</si>
  <si>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</si>
  <si>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</si>
  <si>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</si>
  <si>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</si>
  <si>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</si>
  <si>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</si>
  <si>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</si>
  <si>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</si>
  <si>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</si>
  <si>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</si>
  <si>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</si>
  <si>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</si>
  <si>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</si>
  <si>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</si>
  <si>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</si>
  <si>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</si>
  <si>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</si>
  <si>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</si>
  <si>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</si>
  <si>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</si>
  <si>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</si>
  <si>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</si>
  <si>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</si>
  <si>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</si>
  <si>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</si>
  <si>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</si>
  <si>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</si>
  <si>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</si>
  <si>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</si>
  <si>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</si>
  <si>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</si>
  <si>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</si>
  <si>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</si>
  <si>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</si>
  <si>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</si>
  <si>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</si>
  <si>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</si>
  <si>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</si>
  <si>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</si>
  <si>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</si>
  <si>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</si>
  <si>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</si>
  <si>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</si>
  <si>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</si>
  <si>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</si>
  <si>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</si>
  <si>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</si>
  <si>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</si>
  <si>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</si>
  <si>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</si>
  <si>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</si>
  <si>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</si>
  <si>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</si>
  <si>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</si>
  <si>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</si>
  <si>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</si>
  <si>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</si>
  <si>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</si>
  <si>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</si>
  <si>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</si>
  <si>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</si>
  <si>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</si>
  <si>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</si>
  <si>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</si>
  <si>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</si>
  <si>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</si>
  <si>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</si>
  <si>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</si>
  <si>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</si>
  <si>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</si>
  <si>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</si>
  <si>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</si>
  <si>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</si>
  <si>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</si>
  <si>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</si>
  <si>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</si>
  <si>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</si>
  <si>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</si>
  <si>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</si>
  <si>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</si>
  <si>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</si>
  <si>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</si>
  <si>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</si>
  <si>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</si>
  <si>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</si>
  <si>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</si>
  <si>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</si>
  <si>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</si>
  <si>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</si>
  <si>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</si>
  <si>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</si>
  <si>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</si>
  <si>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</si>
  <si>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</si>
  <si>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</si>
  <si>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</si>
  <si>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</si>
  <si>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</si>
  <si>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</si>
  <si>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</si>
  <si>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</si>
  <si>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</si>
  <si>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</si>
  <si>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</si>
  <si>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</si>
  <si>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</si>
  <si>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</si>
  <si>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</si>
  <si>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</si>
  <si>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</si>
  <si>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</si>
  <si>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</si>
  <si>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</si>
  <si>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</si>
  <si>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</si>
  <si>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</si>
  <si>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</si>
  <si>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</si>
  <si>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</si>
  <si>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</si>
  <si>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</si>
  <si>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</si>
  <si>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</si>
  <si>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</si>
  <si>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</si>
  <si>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</si>
  <si>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</si>
  <si>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</si>
  <si>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</si>
  <si>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</si>
  <si>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</si>
  <si>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</si>
  <si>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</si>
  <si>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</si>
  <si>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</si>
  <si>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</si>
  <si>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</si>
  <si>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</si>
  <si>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</si>
  <si>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</si>
  <si>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</si>
  <si>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</si>
  <si>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</si>
  <si>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</si>
  <si>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</si>
  <si>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</si>
  <si>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</si>
  <si>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</si>
  <si>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</si>
  <si>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</si>
  <si>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</si>
  <si>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</si>
  <si>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</si>
  <si>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</si>
  <si>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</si>
  <si>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</si>
  <si>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</si>
  <si>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</si>
  <si>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</si>
  <si>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</si>
  <si>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</si>
  <si>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</si>
  <si>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</si>
  <si>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</si>
  <si>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</si>
  <si>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</si>
  <si>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</si>
  <si>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</si>
  <si>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</si>
  <si>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</si>
  <si>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</si>
  <si>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</si>
  <si>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</si>
  <si>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</si>
  <si>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</si>
  <si>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</si>
  <si>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</si>
  <si>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</si>
  <si>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</si>
  <si>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</si>
  <si>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</si>
  <si>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</si>
  <si>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</si>
  <si>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</si>
  <si>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</si>
  <si>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</si>
  <si>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</si>
  <si>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</si>
  <si>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</si>
  <si>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</si>
  <si>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</si>
  <si>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</si>
  <si>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</si>
  <si>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</si>
  <si>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</si>
  <si>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</si>
  <si>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</si>
  <si>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</si>
  <si>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</si>
  <si>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</si>
  <si>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</si>
  <si>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</si>
  <si>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</si>
  <si>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</si>
  <si>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</si>
  <si>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</si>
  <si>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</si>
  <si>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</si>
  <si>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</si>
  <si>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</si>
  <si>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</si>
  <si>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</si>
  <si>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</si>
  <si>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</si>
  <si>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</si>
  <si>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</si>
  <si>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</si>
  <si>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</si>
  <si>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</si>
  <si>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</si>
  <si>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</si>
  <si>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</si>
  <si>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</si>
  <si>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</si>
  <si>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</si>
  <si>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</si>
  <si>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</si>
  <si>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</si>
  <si>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</si>
  <si>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</si>
  <si>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</si>
  <si>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</si>
  <si>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</si>
  <si>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</si>
  <si>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</si>
  <si>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</si>
  <si>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</si>
  <si>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</si>
  <si>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</si>
  <si>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</si>
  <si>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</si>
  <si>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</si>
  <si>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</si>
  <si>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</si>
  <si>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</si>
  <si>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</si>
  <si>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</si>
  <si>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</si>
  <si>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</si>
  <si>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</si>
  <si>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</si>
  <si>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</si>
  <si>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</si>
  <si>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</si>
  <si>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</si>
  <si>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</si>
  <si>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</si>
  <si>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</si>
  <si>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</si>
  <si>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</si>
  <si>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</si>
  <si>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</si>
  <si>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</si>
  <si>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</si>
  <si>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</si>
  <si>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</si>
  <si>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</si>
  <si>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</si>
  <si>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</si>
  <si>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</si>
  <si>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</si>
  <si>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</si>
  <si>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</si>
  <si>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</si>
  <si>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</si>
  <si>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</si>
  <si>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</si>
  <si>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</si>
  <si>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</si>
  <si>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</si>
  <si>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</si>
  <si>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</si>
  <si>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</si>
  <si>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</si>
  <si>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</si>
  <si>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</si>
  <si>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</si>
  <si>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</si>
  <si>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</si>
  <si>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</si>
  <si>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</si>
  <si>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</si>
  <si>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</si>
  <si>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</si>
  <si>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</si>
  <si>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</si>
  <si>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</si>
  <si>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</si>
  <si>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</si>
  <si>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</si>
  <si>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</si>
  <si>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</si>
  <si>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</si>
  <si>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</si>
  <si>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</si>
  <si>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</si>
  <si>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</si>
  <si>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</si>
  <si>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</si>
  <si>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</si>
  <si>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</si>
  <si>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</si>
  <si>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</si>
  <si>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</si>
  <si>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</si>
  <si>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</si>
  <si>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</si>
  <si>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</si>
  <si>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</si>
  <si>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</si>
  <si>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</si>
  <si>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</si>
  <si>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</si>
  <si>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</si>
  <si>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</si>
  <si>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</si>
  <si>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</si>
  <si>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</si>
  <si>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</si>
  <si>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</si>
  <si>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</si>
  <si>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</si>
  <si>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</si>
  <si>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</si>
  <si>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</si>
  <si>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</si>
  <si>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</si>
  <si>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</si>
  <si>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</si>
  <si>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</si>
  <si>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</si>
  <si>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</si>
  <si>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</si>
  <si>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</si>
  <si>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</si>
  <si>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</si>
  <si>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</si>
  <si>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</si>
  <si>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</si>
  <si>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</si>
  <si>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</si>
  <si>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</si>
  <si>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</si>
  <si>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</si>
  <si>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</si>
  <si>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</si>
  <si>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</si>
  <si>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</si>
  <si>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</si>
  <si>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</si>
  <si>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</si>
  <si>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</si>
  <si>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</si>
  <si>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</si>
  <si>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</si>
  <si>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</si>
  <si>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</si>
  <si>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</si>
  <si>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</si>
  <si>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</si>
  <si>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</si>
  <si>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</si>
  <si>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</si>
  <si>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</si>
  <si>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</si>
  <si>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</si>
  <si>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</si>
  <si>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</si>
  <si>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</si>
  <si>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</si>
  <si>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</si>
  <si>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</si>
  <si>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</si>
  <si>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</si>
  <si>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</si>
  <si>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</si>
  <si>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</si>
  <si>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</si>
  <si>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</si>
  <si>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</si>
  <si>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</si>
  <si>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</si>
  <si>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</si>
  <si>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</si>
  <si>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</si>
  <si>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</si>
  <si>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</si>
  <si>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</si>
  <si>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</si>
  <si>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</si>
  <si>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</si>
  <si>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</si>
  <si>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</si>
  <si>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</si>
  <si>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</si>
  <si>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</si>
  <si>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</si>
  <si>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</si>
  <si>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</si>
  <si>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</si>
  <si>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</si>
  <si>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</si>
  <si>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</si>
  <si>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</si>
  <si>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</si>
  <si>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</si>
  <si>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</si>
  <si>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</si>
  <si>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</si>
  <si>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</si>
  <si>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</si>
  <si>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</si>
  <si>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</si>
  <si>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</si>
  <si>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</si>
  <si>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</si>
  <si>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</si>
  <si>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</si>
  <si>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</si>
  <si>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</si>
  <si>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</si>
  <si>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</si>
  <si>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</si>
  <si>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</si>
  <si>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</si>
  <si>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</si>
  <si>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</si>
  <si>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</si>
  <si>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</si>
  <si>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</si>
  <si>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</si>
  <si>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</si>
  <si>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</si>
  <si>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</si>
  <si>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</si>
  <si>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</si>
  <si>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</si>
  <si>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</si>
  <si>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</si>
  <si>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</si>
  <si>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</si>
  <si>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</si>
  <si>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</si>
  <si>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</si>
  <si>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</si>
  <si>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</si>
  <si>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</si>
  <si>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</si>
  <si>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</si>
  <si>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</si>
  <si>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</si>
  <si>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</si>
  <si>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</si>
  <si>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</si>
  <si>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</si>
  <si>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</si>
  <si>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</si>
  <si>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</si>
  <si>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</si>
  <si>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</si>
  <si>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</si>
  <si>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</si>
  <si>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</si>
  <si>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</si>
  <si>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</si>
  <si>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</si>
  <si>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</si>
  <si>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</si>
  <si>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</si>
  <si>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</si>
  <si>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</si>
  <si>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</si>
  <si>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</si>
  <si>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</si>
  <si>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</si>
  <si>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</si>
  <si>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</si>
  <si>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</si>
  <si>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</si>
  <si>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</si>
  <si>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</si>
  <si>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</si>
  <si>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</si>
  <si>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</si>
  <si>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</si>
  <si>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</si>
  <si>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</si>
  <si>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</si>
  <si>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</si>
  <si>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</si>
  <si>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</si>
  <si>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</si>
  <si>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</si>
  <si>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</si>
  <si>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</si>
  <si>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</si>
  <si>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</si>
  <si>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</si>
  <si>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</si>
  <si>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</si>
  <si>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</si>
  <si>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</si>
  <si>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</si>
  <si>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</si>
  <si>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</si>
  <si>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</si>
  <si>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</si>
  <si>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</si>
  <si>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</si>
  <si>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</si>
  <si>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</si>
  <si>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</si>
  <si>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</si>
  <si>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</si>
  <si>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</si>
  <si>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</si>
  <si>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</si>
  <si>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</si>
  <si>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</si>
  <si>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</si>
  <si>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</si>
  <si>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</si>
  <si>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</si>
  <si>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</si>
  <si>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</si>
  <si>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</si>
  <si>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</si>
  <si>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</si>
  <si>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</si>
  <si>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</si>
  <si>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</si>
  <si>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</si>
  <si>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</si>
  <si>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</si>
  <si>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</si>
  <si>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</si>
  <si>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</si>
  <si>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</si>
  <si>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</si>
  <si>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</si>
  <si>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</si>
  <si>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</si>
  <si>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</si>
  <si>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</si>
  <si>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</si>
  <si>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</si>
  <si>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</si>
  <si>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</si>
  <si>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</si>
  <si>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</si>
  <si>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</si>
  <si>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</si>
  <si>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</si>
  <si>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</si>
  <si>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</si>
  <si>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</si>
  <si>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</si>
  <si>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</si>
  <si>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</si>
  <si>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</si>
  <si>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</si>
  <si>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</si>
  <si>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</si>
  <si>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</si>
  <si>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</si>
  <si>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</si>
  <si>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</si>
  <si>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</si>
  <si>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</si>
  <si>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</si>
  <si>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</si>
  <si>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</si>
  <si>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</si>
  <si>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</si>
  <si>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</si>
  <si>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</si>
  <si>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</si>
  <si>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</si>
  <si>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</si>
  <si>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</si>
  <si>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</si>
  <si>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</si>
  <si>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</si>
  <si>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</si>
  <si>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</si>
  <si>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</si>
  <si>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</si>
  <si>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</si>
  <si>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</si>
  <si>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</si>
  <si>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</si>
  <si>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</si>
  <si>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</si>
  <si>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</si>
  <si>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</si>
  <si>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</si>
  <si>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</si>
  <si>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</si>
  <si>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</si>
  <si>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</si>
  <si>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</si>
  <si>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</si>
  <si>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</si>
  <si>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</si>
  <si>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</si>
  <si>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</si>
  <si>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</si>
  <si>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</si>
  <si>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</si>
  <si>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</si>
  <si>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</si>
  <si>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</si>
  <si>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</si>
  <si>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</si>
  <si>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</si>
  <si>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</si>
  <si>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</si>
  <si>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</si>
  <si>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</si>
  <si>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</si>
  <si>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</si>
  <si>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</si>
  <si>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</si>
  <si>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</si>
  <si>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</si>
  <si>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</si>
  <si>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</si>
  <si>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</si>
  <si>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</si>
  <si>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</si>
  <si>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</si>
  <si>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</si>
  <si>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</si>
  <si>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</si>
  <si>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</si>
  <si>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</si>
  <si>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</si>
  <si>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</si>
  <si>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</si>
  <si>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</si>
  <si>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</si>
  <si>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</si>
  <si>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</si>
  <si>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</si>
  <si>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</si>
  <si>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</si>
  <si>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</si>
  <si>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</si>
  <si>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</si>
  <si>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</si>
  <si>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</si>
  <si>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</si>
  <si>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</si>
  <si>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</si>
  <si>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</si>
  <si>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</si>
  <si>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</si>
  <si>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</si>
  <si>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</si>
  <si>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</si>
  <si>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</si>
  <si>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</si>
  <si>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</si>
  <si>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</si>
  <si>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</si>
  <si>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</si>
  <si>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</si>
  <si>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</si>
  <si>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</si>
  <si>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</si>
  <si>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</si>
  <si>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</si>
  <si>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</si>
  <si>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</si>
  <si>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</si>
  <si>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</si>
  <si>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</si>
  <si>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</si>
  <si>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</si>
  <si>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</si>
  <si>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</si>
  <si>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</si>
  <si>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</si>
  <si>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</si>
  <si>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</si>
  <si>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</si>
  <si>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</si>
  <si>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</si>
  <si>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</si>
  <si>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</si>
  <si>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</si>
  <si>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</si>
  <si>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</si>
  <si>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</si>
  <si>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</si>
  <si>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</si>
  <si>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</si>
  <si>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</si>
  <si>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</si>
  <si>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</si>
  <si>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</si>
  <si>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</si>
  <si>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</si>
  <si>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</si>
  <si>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</si>
  <si>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</si>
  <si>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</si>
  <si>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</si>
  <si>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</si>
  <si>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</si>
  <si>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</si>
  <si>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</si>
  <si>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</si>
  <si>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</si>
  <si>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</si>
  <si>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</si>
  <si>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</si>
  <si>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</si>
  <si>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</si>
  <si>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</si>
  <si>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</si>
  <si>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</si>
  <si>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</si>
  <si>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</si>
  <si>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</si>
  <si>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</si>
  <si>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</si>
  <si>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</si>
  <si>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</si>
  <si>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</si>
  <si>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</si>
  <si>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</si>
  <si>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</si>
  <si>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</si>
  <si>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</si>
  <si>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</si>
  <si>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</si>
  <si>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</si>
  <si>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</si>
  <si>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</si>
  <si>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</si>
  <si>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</si>
  <si>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</si>
  <si>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</si>
  <si>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</si>
  <si>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</si>
  <si>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</si>
  <si>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</si>
  <si>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</si>
  <si>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</si>
  <si>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</si>
  <si>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</si>
  <si>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</si>
  <si>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</si>
  <si>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</si>
  <si>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</si>
  <si>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</si>
  <si>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</si>
  <si>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</si>
  <si>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</si>
  <si>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</si>
  <si>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</si>
  <si>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</si>
  <si>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</si>
  <si>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</si>
  <si>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</si>
  <si>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</si>
  <si>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</si>
  <si>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</si>
  <si>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</si>
  <si>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</si>
  <si>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</si>
  <si>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</si>
  <si>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</si>
  <si>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</si>
  <si>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</si>
  <si>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</si>
  <si>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</si>
  <si>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</si>
  <si>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</si>
  <si>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</si>
  <si>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</si>
  <si>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</si>
  <si>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</si>
  <si>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</si>
  <si>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</si>
  <si>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</si>
  <si>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</si>
  <si>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</si>
  <si>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</si>
  <si>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</si>
  <si>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</si>
  <si>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</si>
  <si>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</si>
  <si>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</si>
  <si>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</si>
  <si>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</si>
  <si>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</si>
  <si>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</si>
  <si>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</si>
  <si>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</si>
  <si>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</si>
  <si>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</si>
  <si>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</si>
  <si>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</si>
  <si>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</si>
  <si>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</si>
  <si>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</si>
  <si>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</si>
  <si>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</si>
  <si>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</si>
  <si>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</si>
  <si>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</si>
  <si>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</si>
  <si>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</si>
  <si>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</si>
  <si>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</si>
  <si>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</si>
  <si>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</si>
  <si>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</si>
  <si>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</si>
  <si>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</si>
  <si>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</si>
  <si>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</si>
  <si>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</si>
  <si>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</si>
  <si>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</si>
  <si>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</si>
  <si>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</si>
  <si>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</si>
  <si>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</si>
  <si>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</si>
  <si>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</si>
  <si>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</si>
  <si>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</si>
  <si>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</si>
  <si>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</si>
  <si>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</si>
  <si>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</si>
  <si>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</si>
  <si>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</si>
  <si>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</si>
  <si>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</si>
  <si>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</si>
  <si>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</si>
  <si>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</si>
  <si>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</si>
  <si>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</si>
  <si>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</si>
  <si>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</si>
  <si>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</si>
  <si>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</si>
  <si>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</si>
  <si>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</si>
  <si>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</si>
  <si>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</si>
  <si>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</si>
  <si>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</si>
  <si>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</si>
  <si>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</si>
  <si>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</si>
  <si>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</si>
  <si>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</si>
  <si>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</si>
  <si>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</si>
  <si>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</si>
  <si>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</si>
  <si>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</si>
  <si>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</si>
  <si>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</si>
  <si>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</si>
  <si>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</si>
  <si>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</si>
  <si>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</si>
  <si>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</si>
  <si>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</si>
  <si>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</si>
  <si>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</si>
  <si>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</si>
  <si>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</si>
  <si>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</si>
  <si>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</si>
  <si>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</si>
  <si>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</si>
  <si>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</si>
  <si>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</si>
  <si>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</si>
  <si>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</si>
  <si>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</si>
  <si>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</si>
  <si>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</si>
  <si>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</si>
  <si>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</si>
  <si>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</si>
  <si>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</si>
  <si>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</si>
  <si>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</si>
  <si>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</si>
  <si>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</si>
  <si>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</si>
  <si>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</si>
  <si>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</si>
  <si>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</si>
  <si>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</si>
  <si>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</si>
  <si>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</si>
  <si>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</si>
  <si>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</si>
  <si>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</si>
  <si>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</si>
  <si>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</si>
  <si>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</si>
  <si>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</si>
  <si>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</si>
  <si>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</si>
  <si>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</si>
  <si>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</si>
  <si>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</si>
  <si>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</si>
  <si>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</si>
  <si>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</si>
  <si>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</si>
  <si>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</si>
  <si>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</si>
  <si>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</si>
  <si>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</si>
  <si>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</si>
  <si>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</si>
  <si>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</si>
  <si>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</si>
  <si>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</si>
  <si>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</si>
  <si>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</si>
  <si>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</si>
  <si>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</si>
  <si>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</si>
  <si>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</si>
  <si>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</si>
  <si>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</si>
  <si>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</si>
  <si>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</si>
  <si>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</si>
  <si>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</si>
  <si>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</si>
  <si>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</si>
  <si>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</si>
  <si>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</si>
  <si>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</si>
  <si>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</si>
  <si>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</si>
  <si>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</si>
  <si>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</si>
  <si>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</si>
  <si>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</si>
  <si>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</si>
  <si>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</si>
  <si>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</si>
  <si>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</si>
  <si>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</si>
  <si>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</si>
  <si>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</si>
  <si>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</si>
  <si>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</si>
  <si>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</si>
  <si>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</si>
  <si>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</si>
  <si>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</si>
  <si>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</si>
  <si>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</si>
  <si>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</si>
  <si>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</si>
  <si>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</si>
  <si>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</si>
  <si>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</si>
  <si>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</si>
  <si>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</si>
  <si>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</si>
  <si>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</si>
  <si>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</si>
  <si>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</si>
  <si>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</si>
  <si>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</si>
  <si>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</si>
  <si>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</si>
  <si>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</si>
  <si>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</si>
  <si>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</si>
  <si>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</si>
  <si>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</si>
  <si>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</si>
  <si>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</si>
  <si>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</si>
  <si>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</si>
  <si>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</si>
  <si>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</si>
  <si>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</si>
  <si>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</si>
  <si>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</si>
  <si>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</si>
  <si>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</si>
  <si>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</si>
  <si>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</si>
  <si>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</si>
  <si>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</si>
  <si>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</si>
  <si>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</si>
  <si>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</si>
  <si>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</si>
  <si>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</si>
  <si>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</si>
  <si>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</si>
  <si>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</si>
  <si>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</si>
  <si>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</si>
  <si>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</si>
  <si>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</si>
  <si>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</si>
  <si>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</si>
  <si>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</si>
  <si>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</si>
  <si>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</si>
  <si>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</si>
  <si>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</si>
  <si>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</si>
  <si>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</si>
  <si>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</si>
  <si>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</si>
  <si>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</si>
  <si>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</si>
  <si>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</si>
  <si>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</si>
  <si>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</si>
  <si>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</si>
  <si>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</si>
  <si>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</si>
  <si>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</si>
  <si>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</si>
  <si>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</si>
  <si>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</si>
  <si>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</si>
  <si>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</si>
  <si>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</si>
  <si>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</si>
  <si>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</si>
  <si>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</si>
  <si>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</si>
  <si>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</si>
  <si>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</si>
  <si>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</si>
  <si>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</si>
  <si>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</si>
  <si>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</si>
  <si>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</si>
  <si>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</si>
  <si>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</si>
  <si>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</si>
  <si>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</si>
  <si>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</si>
  <si>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</si>
  <si>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</si>
  <si>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</si>
  <si>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</si>
  <si>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</si>
  <si>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</si>
  <si>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</si>
  <si>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</si>
  <si>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</si>
  <si>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</si>
  <si>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</si>
  <si>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</si>
  <si>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</si>
  <si>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</si>
  <si>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</si>
  <si>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</si>
  <si>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</si>
  <si>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</si>
  <si>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</si>
  <si>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</si>
  <si>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</si>
  <si>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</si>
  <si>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</si>
  <si>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</si>
  <si>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</si>
  <si>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</si>
  <si>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</si>
  <si>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</si>
  <si>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</si>
  <si>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</si>
  <si>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</si>
  <si>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</si>
  <si>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</si>
  <si>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</si>
  <si>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</si>
  <si>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</si>
  <si>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</si>
  <si>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</si>
  <si>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</si>
  <si>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</si>
  <si>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</si>
  <si>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</si>
  <si>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</si>
  <si>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</si>
  <si>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</si>
  <si>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</si>
  <si>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</si>
  <si>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</si>
  <si>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</si>
  <si>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</si>
  <si>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</si>
  <si>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</si>
  <si>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</si>
  <si>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</si>
  <si>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</si>
  <si>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</si>
  <si>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</si>
  <si>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</si>
  <si>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</si>
  <si>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</si>
  <si>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</si>
  <si>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</si>
  <si>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</si>
  <si>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</si>
  <si>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</si>
  <si>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</si>
  <si>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</si>
  <si>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</si>
  <si>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</si>
  <si>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</si>
  <si>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</si>
  <si>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</si>
  <si>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</si>
  <si>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</si>
  <si>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</si>
  <si>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</si>
  <si>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</si>
  <si>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</si>
  <si>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</si>
  <si>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</si>
  <si>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</si>
  <si>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</si>
  <si>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</si>
  <si>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</si>
  <si>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</si>
  <si>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</si>
  <si>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</si>
  <si>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</si>
  <si>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</si>
  <si>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</si>
  <si>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</si>
  <si>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</si>
  <si>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</si>
  <si>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</si>
  <si>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</si>
  <si>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</si>
  <si>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</si>
  <si>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</si>
  <si>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</si>
  <si>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</si>
  <si>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</si>
  <si>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</si>
  <si>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</si>
  <si>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</si>
  <si>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</si>
  <si>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</si>
  <si>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</si>
  <si>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</si>
  <si>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</si>
  <si>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</si>
  <si>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</si>
  <si>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</si>
  <si>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</si>
  <si>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</si>
  <si>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</si>
  <si>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</si>
  <si>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</si>
  <si>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</si>
  <si>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</si>
  <si>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</si>
  <si>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</si>
  <si>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</si>
  <si>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</si>
  <si>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</si>
  <si>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</si>
  <si>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</si>
  <si>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</si>
  <si>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</si>
  <si>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</si>
  <si>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</si>
  <si>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</si>
  <si>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</si>
  <si>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</si>
  <si>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</si>
  <si>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</si>
  <si>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</si>
  <si>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</si>
  <si>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</si>
  <si>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</si>
  <si>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</si>
  <si>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</si>
  <si>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</si>
  <si>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</si>
  <si>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</si>
  <si>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</si>
  <si>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</si>
  <si>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</si>
  <si>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</si>
  <si>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</si>
  <si>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</si>
  <si>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</si>
  <si>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</si>
  <si>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</si>
  <si>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</si>
  <si>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</si>
  <si>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</si>
  <si>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</si>
  <si>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</si>
  <si>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</si>
  <si>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</si>
  <si>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</si>
  <si>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</si>
  <si>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</si>
  <si>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</si>
  <si>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</si>
  <si>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</si>
  <si>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</si>
  <si>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</si>
  <si>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</si>
  <si>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</si>
  <si>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</si>
  <si>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</si>
  <si>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</si>
  <si>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</si>
  <si>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</si>
  <si>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</si>
  <si>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</si>
  <si>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</si>
  <si>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</si>
  <si>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</si>
  <si>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</si>
  <si>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</si>
  <si>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</si>
  <si>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</si>
  <si>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</si>
  <si>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</si>
  <si>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</si>
  <si>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</si>
  <si>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</si>
  <si>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</si>
  <si>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</si>
  <si>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</si>
  <si>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</si>
  <si>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</si>
  <si>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</si>
  <si>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</si>
  <si>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</si>
  <si>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</si>
  <si>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</si>
  <si>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</si>
  <si>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</si>
  <si>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</si>
  <si>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</si>
  <si>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</si>
  <si>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</si>
  <si>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</si>
  <si>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</si>
  <si>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</si>
  <si>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</si>
  <si>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</si>
  <si>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</si>
  <si>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</si>
  <si>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</si>
  <si>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</si>
  <si>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</si>
  <si>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</si>
  <si>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</si>
  <si>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</si>
  <si>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</si>
  <si>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</si>
  <si>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</si>
  <si>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</si>
  <si>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</si>
  <si>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</si>
  <si>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</si>
  <si>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</si>
  <si>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</si>
  <si>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</si>
  <si>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</si>
  <si>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</si>
  <si>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</si>
  <si>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</si>
  <si>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</si>
  <si>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</si>
  <si>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</si>
  <si>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</si>
  <si>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</si>
  <si>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</si>
  <si>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</si>
  <si>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</si>
  <si>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</si>
  <si>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</si>
  <si>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</si>
  <si>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</si>
  <si>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</si>
  <si>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</si>
  <si>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</si>
  <si>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</si>
  <si>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</si>
  <si>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</si>
  <si>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</si>
  <si>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</si>
  <si>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</si>
  <si>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</si>
  <si>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</si>
  <si>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</si>
  <si>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</si>
  <si>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</si>
  <si>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</si>
  <si>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</si>
  <si>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</si>
  <si>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</si>
  <si>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</si>
  <si>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</si>
  <si>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</si>
  <si>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</si>
  <si>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</si>
  <si>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</si>
  <si>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</si>
  <si>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</si>
  <si>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</si>
  <si>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</si>
  <si>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</si>
  <si>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</si>
  <si>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</si>
  <si>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</si>
  <si>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</si>
  <si>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</si>
  <si>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</si>
  <si>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</si>
  <si>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</si>
  <si>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</si>
  <si>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</si>
  <si>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</si>
  <si>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</si>
  <si>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</si>
  <si>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</si>
  <si>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</si>
  <si>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</si>
  <si>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</si>
  <si>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</si>
  <si>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</si>
  <si>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</si>
  <si>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</si>
  <si>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</si>
  <si>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</si>
  <si>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</si>
  <si>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</si>
  <si>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</si>
  <si>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</si>
  <si>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</si>
  <si>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</si>
  <si>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</si>
  <si>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</si>
  <si>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</si>
  <si>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</si>
  <si>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</si>
  <si>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</si>
  <si>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</si>
  <si>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</si>
  <si>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</si>
  <si>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</si>
  <si>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</si>
  <si>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</si>
  <si>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</si>
  <si>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</si>
  <si>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</si>
  <si>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</si>
  <si>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</si>
  <si>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</si>
  <si>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</si>
  <si>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</si>
  <si>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</si>
  <si>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</si>
  <si>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</si>
  <si>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</si>
  <si>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</si>
  <si>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</si>
  <si>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</si>
  <si>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</si>
  <si>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</si>
  <si>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</si>
  <si>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</si>
  <si>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</si>
  <si>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</si>
  <si>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</si>
  <si>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</si>
  <si>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</si>
  <si>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</si>
  <si>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</si>
  <si>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</si>
  <si>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</si>
  <si>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</si>
  <si>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</si>
  <si>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</si>
  <si>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</si>
  <si>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</si>
  <si>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</si>
  <si>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</si>
  <si>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</si>
  <si>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</si>
  <si>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</si>
  <si>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</si>
  <si>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</si>
  <si>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</si>
  <si>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</si>
  <si>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</si>
  <si>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</si>
  <si>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</si>
  <si>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</si>
  <si>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</si>
  <si>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</si>
  <si>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</si>
  <si>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</si>
  <si>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</si>
  <si>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</si>
  <si>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</si>
  <si>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</si>
  <si>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</si>
  <si>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</si>
  <si>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</si>
  <si>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</si>
  <si>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</si>
  <si>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</si>
  <si>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</si>
  <si>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</si>
  <si>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</si>
  <si>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</si>
  <si>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</si>
  <si>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</si>
  <si>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</si>
  <si>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</si>
  <si>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</si>
  <si>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</si>
  <si>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</si>
  <si>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</si>
  <si>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</si>
  <si>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</si>
  <si>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</si>
  <si>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</si>
  <si>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</si>
  <si>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</si>
  <si>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</si>
  <si>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</si>
  <si>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</si>
  <si>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</si>
  <si>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</si>
  <si>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</si>
  <si>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</si>
  <si>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</si>
  <si>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</si>
  <si>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</si>
  <si>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</si>
  <si>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</si>
  <si>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</si>
  <si>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</si>
  <si>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</si>
  <si>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</si>
  <si>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</si>
  <si>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</si>
  <si>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</si>
  <si>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</si>
  <si>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</si>
  <si>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</si>
  <si>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</si>
  <si>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</si>
  <si>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</si>
  <si>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</si>
  <si>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</si>
  <si>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</si>
  <si>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</si>
  <si>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</si>
  <si>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</si>
  <si>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</si>
  <si>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</si>
  <si>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</si>
  <si>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</si>
  <si>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</si>
  <si>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</si>
  <si>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</si>
  <si>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</si>
  <si>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</si>
  <si>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</si>
  <si>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</si>
  <si>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</si>
  <si>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</si>
  <si>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</si>
  <si>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</si>
  <si>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</si>
  <si>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</si>
  <si>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</si>
  <si>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</si>
  <si>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</si>
  <si>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</si>
  <si>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</si>
  <si>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</si>
  <si>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</si>
  <si>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</si>
  <si>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</si>
  <si>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</si>
  <si>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</si>
  <si>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</si>
  <si>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</si>
  <si>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</si>
  <si>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</si>
  <si>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</si>
  <si>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</si>
  <si>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</si>
  <si>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</si>
  <si>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</si>
  <si>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</si>
  <si>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</si>
  <si>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</si>
  <si>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</si>
  <si>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</si>
  <si>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</si>
  <si>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</si>
  <si>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</si>
  <si>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</si>
  <si>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</si>
  <si>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</si>
  <si>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</si>
  <si>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</si>
  <si>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</si>
  <si>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</si>
  <si>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</si>
  <si>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</si>
  <si>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</si>
  <si>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</si>
  <si>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</si>
  <si>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</si>
  <si>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</si>
  <si>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</si>
  <si>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</si>
  <si>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</si>
  <si>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</si>
  <si>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</si>
  <si>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</si>
  <si>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</si>
  <si>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</si>
  <si>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</si>
  <si>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</si>
  <si>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</si>
  <si>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</si>
  <si>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</si>
  <si>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</si>
  <si>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</si>
  <si>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</si>
  <si>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</si>
  <si>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</si>
  <si>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</si>
  <si>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</si>
  <si>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</si>
  <si>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</si>
  <si>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</si>
  <si>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</si>
  <si>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</si>
  <si>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</si>
  <si>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</si>
  <si>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</si>
  <si>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</si>
  <si>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</si>
  <si>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</si>
  <si>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</si>
  <si>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</si>
  <si>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</si>
  <si>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</si>
  <si>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</si>
  <si>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</si>
  <si>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</si>
  <si>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</si>
  <si>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</si>
  <si>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</si>
  <si>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</si>
  <si>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</si>
  <si>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</si>
  <si>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</si>
  <si>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</si>
  <si>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</si>
  <si>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</si>
  <si>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</si>
  <si>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</si>
  <si>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</si>
  <si>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</si>
  <si>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</si>
  <si>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</si>
  <si>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</si>
  <si>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</si>
  <si>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</si>
  <si>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</si>
  <si>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</si>
  <si>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</si>
  <si>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</si>
  <si>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</si>
  <si>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</si>
  <si>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</si>
  <si>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</si>
  <si>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</si>
  <si>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</si>
  <si>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</si>
  <si>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</si>
  <si>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</si>
  <si>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</si>
  <si>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</si>
  <si>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</si>
  <si>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</si>
  <si>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</si>
  <si>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</si>
  <si>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</si>
  <si>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</si>
  <si>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</si>
  <si>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</si>
  <si>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</si>
  <si>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</si>
  <si>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</si>
  <si>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</si>
  <si>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</si>
  <si>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</si>
  <si>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</si>
  <si>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</si>
  <si>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</si>
  <si>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</si>
  <si>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</si>
  <si>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</si>
  <si>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</si>
  <si>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</si>
  <si>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</si>
  <si>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</si>
  <si>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</si>
  <si>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</si>
  <si>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</si>
  <si>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</si>
  <si>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</si>
  <si>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</si>
  <si>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</si>
  <si>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</si>
  <si>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</si>
  <si>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</si>
  <si>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</si>
  <si>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</si>
  <si>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</si>
  <si>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</si>
  <si>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</si>
  <si>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</si>
  <si>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</si>
  <si>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</si>
  <si>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</si>
  <si>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</si>
  <si>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</si>
  <si>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</si>
  <si>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</si>
  <si>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</si>
  <si>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</si>
  <si>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</si>
  <si>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</si>
  <si>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</si>
  <si>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</si>
  <si>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</si>
  <si>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</si>
  <si>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</si>
  <si>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</si>
  <si>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</si>
  <si>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</si>
  <si>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</si>
  <si>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</si>
  <si>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</si>
  <si>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</si>
  <si>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</si>
  <si>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</si>
  <si>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</si>
  <si>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</si>
  <si>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</si>
  <si>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</si>
  <si>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</si>
  <si>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</si>
  <si>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</si>
  <si>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</si>
  <si>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</si>
  <si>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</si>
  <si>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</si>
  <si>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</si>
  <si>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</si>
  <si>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</si>
  <si>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</si>
  <si>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</si>
  <si>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</si>
  <si>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</si>
  <si>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</si>
  <si>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</si>
  <si>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</si>
  <si>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</si>
  <si>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</si>
  <si>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</si>
  <si>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</si>
  <si>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</si>
  <si>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</si>
  <si>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</si>
  <si>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</si>
  <si>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</si>
  <si>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</si>
  <si>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</si>
  <si>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</si>
  <si>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</si>
  <si>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</si>
  <si>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</si>
  <si>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</si>
  <si>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</si>
  <si>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</si>
  <si>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</si>
  <si>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</si>
  <si>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</si>
  <si>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</si>
  <si>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</si>
  <si>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</si>
  <si>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</si>
  <si>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</si>
  <si>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</si>
  <si>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</si>
  <si>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</si>
  <si>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</si>
  <si>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</si>
  <si>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</si>
  <si>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</si>
  <si>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</si>
  <si>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</si>
  <si>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</si>
  <si>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</si>
  <si>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</si>
  <si>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</si>
  <si>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</si>
  <si>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</si>
  <si>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</si>
  <si>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</si>
  <si>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</si>
  <si>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</si>
  <si>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</si>
  <si>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</si>
  <si>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</si>
  <si>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</si>
  <si>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</si>
  <si>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</si>
  <si>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</si>
  <si>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</si>
  <si>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</si>
  <si>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</si>
  <si>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</si>
  <si>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</si>
  <si>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</si>
  <si>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</si>
  <si>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</si>
  <si>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</si>
  <si>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</si>
  <si>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</si>
  <si>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</si>
  <si>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</si>
  <si>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</si>
  <si>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</si>
  <si>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</si>
  <si>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</si>
  <si>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</si>
  <si>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</si>
  <si>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</si>
  <si>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</si>
  <si>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</si>
  <si>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</si>
  <si>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</si>
  <si>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</si>
  <si>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</si>
  <si>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</si>
  <si>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</si>
  <si>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</si>
  <si>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</si>
  <si>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</si>
  <si>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</si>
  <si>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</si>
  <si>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</si>
  <si>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</si>
  <si>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</si>
  <si>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</si>
  <si>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</si>
  <si>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</si>
  <si>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</si>
  <si>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</si>
  <si>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</si>
  <si>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</si>
  <si>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</si>
  <si>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</si>
  <si>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</si>
  <si>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</si>
  <si>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</si>
  <si>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</si>
  <si>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</si>
  <si>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</si>
  <si>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</si>
  <si>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</si>
  <si>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</si>
  <si>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</si>
  <si>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</si>
  <si>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</si>
  <si>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</si>
  <si>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</si>
  <si>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</si>
  <si>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</si>
  <si>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</si>
  <si>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</si>
  <si>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</si>
  <si>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</si>
  <si>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</si>
  <si>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</si>
  <si>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</si>
  <si>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</si>
  <si>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</si>
  <si>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</si>
  <si>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</si>
  <si>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</si>
  <si>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</si>
  <si>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</si>
  <si>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</si>
  <si>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</si>
  <si>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</si>
  <si>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</si>
  <si>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</si>
  <si>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</si>
  <si>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</si>
  <si>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</si>
  <si>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</si>
  <si>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</si>
  <si>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</si>
  <si>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</si>
  <si>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</si>
  <si>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</si>
  <si>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</si>
  <si>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</si>
  <si>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</si>
  <si>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</si>
  <si>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</si>
  <si>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</si>
  <si>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</si>
  <si>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</si>
  <si>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</si>
  <si>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</si>
  <si>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</si>
  <si>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</si>
  <si>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</si>
  <si>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</si>
  <si>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</si>
  <si>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</si>
  <si>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</si>
  <si>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</si>
  <si>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</si>
  <si>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</si>
  <si>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</si>
  <si>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</si>
  <si>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</si>
  <si>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</si>
  <si>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</si>
  <si>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</si>
  <si>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</si>
  <si>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</si>
  <si>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</si>
  <si>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</si>
  <si>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</si>
  <si>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</si>
  <si>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</si>
  <si>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</si>
  <si>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</si>
  <si>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</si>
  <si>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</si>
  <si>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</si>
  <si>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</si>
  <si>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</si>
  <si>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</si>
  <si>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</si>
  <si>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</si>
  <si>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</si>
  <si>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</si>
  <si>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</si>
  <si>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</si>
  <si>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</si>
  <si>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</si>
  <si>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</si>
  <si>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</si>
  <si>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</si>
  <si>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</si>
  <si>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</si>
  <si>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</si>
  <si>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</si>
  <si>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</si>
  <si>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</si>
  <si>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</si>
  <si>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</si>
  <si>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</si>
  <si>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</si>
  <si>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</si>
  <si>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</si>
  <si>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</si>
  <si>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</si>
  <si>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</si>
  <si>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</si>
  <si>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</si>
  <si>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</si>
  <si>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</si>
  <si>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</si>
  <si>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</si>
  <si>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</si>
  <si>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</si>
  <si>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</si>
  <si>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</si>
  <si>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</si>
  <si>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</si>
  <si>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</si>
  <si>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</si>
  <si>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</si>
  <si>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</si>
  <si>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</si>
  <si>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</si>
  <si>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</si>
  <si>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</si>
  <si>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</si>
  <si>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</si>
  <si>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</si>
  <si>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</si>
  <si>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</si>
  <si>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</si>
  <si>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</si>
  <si>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</si>
  <si>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</si>
  <si>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</si>
  <si>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</si>
  <si>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</si>
  <si>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</si>
  <si>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</si>
  <si>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</si>
  <si>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</si>
  <si>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</si>
  <si>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</si>
  <si>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</si>
  <si>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</si>
  <si>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</si>
  <si>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</si>
  <si>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</si>
  <si>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</si>
  <si>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</si>
  <si>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</si>
  <si>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</si>
  <si>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</si>
  <si>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</si>
  <si>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</si>
  <si>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</si>
  <si>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</si>
  <si>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</si>
  <si>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</si>
  <si>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</si>
  <si>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</si>
  <si>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</si>
  <si>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</si>
  <si>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</si>
  <si>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</si>
  <si>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</si>
  <si>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</si>
  <si>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</si>
  <si>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</si>
  <si>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</si>
  <si>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</si>
  <si>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</si>
  <si>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</si>
  <si>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</si>
  <si>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</si>
  <si>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</si>
  <si>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</si>
  <si>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</si>
  <si>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</si>
  <si>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</si>
  <si>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</si>
  <si>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</si>
  <si>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</si>
  <si>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</si>
  <si>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</si>
  <si>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</si>
  <si>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</si>
  <si>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</si>
  <si>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</si>
  <si>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</si>
  <si>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</si>
  <si>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</si>
  <si>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</si>
  <si>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</si>
  <si>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</si>
  <si>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</si>
  <si>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</si>
  <si>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</si>
  <si>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</si>
  <si>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</si>
  <si>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</si>
  <si>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</si>
  <si>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</si>
  <si>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</si>
  <si>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</si>
  <si>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</si>
  <si>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</si>
  <si>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</si>
  <si>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</si>
  <si>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</si>
  <si>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</si>
  <si>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</si>
  <si>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</si>
  <si>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</si>
  <si>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</si>
  <si>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</si>
  <si>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</si>
  <si>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</si>
  <si>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</si>
  <si>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</si>
  <si>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</si>
  <si>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</si>
  <si>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</si>
  <si>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</si>
  <si>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</si>
  <si>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</si>
  <si>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</si>
  <si>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</si>
  <si>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</si>
  <si>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</si>
  <si>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</si>
  <si>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</si>
  <si>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</si>
  <si>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</si>
  <si>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</si>
  <si>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</si>
  <si>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</si>
  <si>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</si>
  <si>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</si>
  <si>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</si>
  <si>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</si>
  <si>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</si>
  <si>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</si>
  <si>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</si>
  <si>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</si>
  <si>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</si>
  <si>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</si>
  <si>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</si>
  <si>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</si>
  <si>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</si>
  <si>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</si>
  <si>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</si>
  <si>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</si>
  <si>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</si>
  <si>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</si>
  <si>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</si>
  <si>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</si>
  <si>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</si>
  <si>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</si>
  <si>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</si>
  <si>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</si>
  <si>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</si>
  <si>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</si>
  <si>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</si>
  <si>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</si>
  <si>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</si>
  <si>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</si>
  <si>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</si>
  <si>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</si>
  <si>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</si>
  <si>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</si>
  <si>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</si>
  <si>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</si>
  <si>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</si>
  <si>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</si>
  <si>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</si>
  <si>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</si>
  <si>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</si>
  <si>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</si>
  <si>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</si>
  <si>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</si>
  <si>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</si>
  <si>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</si>
  <si>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</si>
  <si>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</si>
  <si>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</si>
  <si>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</si>
  <si>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</si>
  <si>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</si>
  <si>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</si>
  <si>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</si>
  <si>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</si>
  <si>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</si>
  <si>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</si>
  <si>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</si>
  <si>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</si>
  <si>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</si>
  <si>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</si>
  <si>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</si>
  <si>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</si>
  <si>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</si>
  <si>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</si>
  <si>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</si>
  <si>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</si>
  <si>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</si>
  <si>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</si>
  <si>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</si>
  <si>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</si>
  <si>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</si>
  <si>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</si>
  <si>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</si>
  <si>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</si>
  <si>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</si>
  <si>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</si>
  <si>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</si>
  <si>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</si>
  <si>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</si>
  <si>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</si>
  <si>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</si>
  <si>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</si>
  <si>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</si>
  <si>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</si>
  <si>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</si>
  <si>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</si>
  <si>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</si>
  <si>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</si>
  <si>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</si>
  <si>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</si>
  <si>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</si>
  <si>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</si>
  <si>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</si>
  <si>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</si>
  <si>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</si>
  <si>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</si>
  <si>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</si>
  <si>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</si>
  <si>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</si>
  <si>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</si>
  <si>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</si>
  <si>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</si>
  <si>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</si>
  <si>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</si>
  <si>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</si>
  <si>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</si>
  <si>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</si>
  <si>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</si>
  <si>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</si>
  <si>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</si>
  <si>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</si>
  <si>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</si>
  <si>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</si>
  <si>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</si>
  <si>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</si>
  <si>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</si>
  <si>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</si>
  <si>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</si>
  <si>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</si>
  <si>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</si>
  <si>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</si>
  <si>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</si>
  <si>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</si>
  <si>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</si>
  <si>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</si>
  <si>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</si>
  <si>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</si>
  <si>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</si>
  <si>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</si>
  <si>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</si>
  <si>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</si>
  <si>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</si>
  <si>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</si>
  <si>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</si>
  <si>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</si>
  <si>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</si>
  <si>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</si>
  <si>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</si>
  <si>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</si>
  <si>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</si>
  <si>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</si>
  <si>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</si>
  <si>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</si>
  <si>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</si>
  <si>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</si>
  <si>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</si>
  <si>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</si>
  <si>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</si>
  <si>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</si>
  <si>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</si>
  <si>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</si>
  <si>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</si>
  <si>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</si>
  <si>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</si>
  <si>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</si>
  <si>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</si>
  <si>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</si>
  <si>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</si>
  <si>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</si>
  <si>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</si>
  <si>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</si>
  <si>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</si>
  <si>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</si>
  <si>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</si>
  <si>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</si>
  <si>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</si>
  <si>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</si>
  <si>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</si>
  <si>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</si>
  <si>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</si>
  <si>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</si>
  <si>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</si>
  <si>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</si>
  <si>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</si>
  <si>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</si>
  <si>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</si>
  <si>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</si>
  <si>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</si>
  <si>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</si>
  <si>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</si>
  <si>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</si>
  <si>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</si>
  <si>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</si>
  <si>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</si>
  <si>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</si>
  <si>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</si>
  <si>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</si>
  <si>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</si>
  <si>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</si>
  <si>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</si>
  <si>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</si>
  <si>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</si>
  <si>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</si>
  <si>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</si>
  <si>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</si>
  <si>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</si>
  <si>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</si>
  <si>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</si>
  <si>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</si>
  <si>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</si>
  <si>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</si>
  <si>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</si>
  <si>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</si>
  <si>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</si>
  <si>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</si>
  <si>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</si>
  <si>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</si>
  <si>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</si>
  <si>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</si>
  <si>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</si>
  <si>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</si>
  <si>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</si>
  <si>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</si>
  <si>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</si>
  <si>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</si>
  <si>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</si>
  <si>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</si>
  <si>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</si>
  <si>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</si>
  <si>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</si>
  <si>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</si>
  <si>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</si>
  <si>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</si>
  <si>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</si>
  <si>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</si>
  <si>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</si>
  <si>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</si>
  <si>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</si>
  <si>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</si>
  <si>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</si>
  <si>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</si>
  <si>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</si>
  <si>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</si>
  <si>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</si>
  <si>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</si>
  <si>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</si>
  <si>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</si>
  <si>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</si>
  <si>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</si>
  <si>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</si>
  <si>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</si>
  <si>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</si>
  <si>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</si>
  <si>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</si>
  <si>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</si>
  <si>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</si>
  <si>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</si>
  <si>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</si>
  <si>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</si>
  <si>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</si>
  <si>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</si>
  <si>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</si>
  <si>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</si>
  <si>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</si>
  <si>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</si>
  <si>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</si>
  <si>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</si>
  <si>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</si>
  <si>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</si>
  <si>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</si>
  <si>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</si>
  <si>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</si>
  <si>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</si>
  <si>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</si>
  <si>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</si>
  <si>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</si>
  <si>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</si>
  <si>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</si>
  <si>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</si>
  <si>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</si>
  <si>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</si>
  <si>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</si>
  <si>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</si>
  <si>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</si>
  <si>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</si>
  <si>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</si>
  <si>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</si>
  <si>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</si>
  <si>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</si>
  <si>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</si>
  <si>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</si>
  <si>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</si>
  <si>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</si>
  <si>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</si>
  <si>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</si>
  <si>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</si>
  <si>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</si>
  <si>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</si>
  <si>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</si>
  <si>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</si>
  <si>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</si>
  <si>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</si>
  <si>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</si>
  <si>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</si>
  <si>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</si>
  <si>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</si>
  <si>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</si>
  <si>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</si>
  <si>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</si>
  <si>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</si>
  <si>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</si>
  <si>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</si>
  <si>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</si>
  <si>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</si>
  <si>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</si>
  <si>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</si>
  <si>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</si>
  <si>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</si>
  <si>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</si>
  <si>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</si>
  <si>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</si>
  <si>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</si>
  <si>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</si>
  <si>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</si>
  <si>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</si>
  <si>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</si>
  <si>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</si>
  <si>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</si>
  <si>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</si>
  <si>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</si>
  <si>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</si>
  <si>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</si>
  <si>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</si>
  <si>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</si>
  <si>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</si>
  <si>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</si>
  <si>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</si>
  <si>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</si>
  <si>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</si>
  <si>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</si>
  <si>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</si>
  <si>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</si>
  <si>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</si>
  <si>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</si>
  <si>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</si>
  <si>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</si>
  <si>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</si>
  <si>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</si>
  <si>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</si>
  <si>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</si>
  <si>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</si>
  <si>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</si>
  <si>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</si>
  <si>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</si>
  <si>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</si>
  <si>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</si>
  <si>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</si>
  <si>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</si>
  <si>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</si>
  <si>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</si>
  <si>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</si>
  <si>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</si>
  <si>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</si>
  <si>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</si>
  <si>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</si>
  <si>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</si>
  <si>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</si>
  <si>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</si>
  <si>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</si>
  <si>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</si>
  <si>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</si>
  <si>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</si>
  <si>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</si>
  <si>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</si>
  <si>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</si>
  <si>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</si>
  <si>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</si>
  <si>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</si>
  <si>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</si>
  <si>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</si>
  <si>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</si>
  <si>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</si>
  <si>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</si>
  <si>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</si>
  <si>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</si>
  <si>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</si>
  <si>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</si>
  <si>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</si>
  <si>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</si>
  <si>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</si>
  <si>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</si>
  <si>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</si>
  <si>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</si>
  <si>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</si>
  <si>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</si>
  <si>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</si>
  <si>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</si>
  <si>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</si>
  <si>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</si>
  <si>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</si>
  <si>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</si>
  <si>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</si>
  <si>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</si>
  <si>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</si>
  <si>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</si>
  <si>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</si>
  <si>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</si>
  <si>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</si>
  <si>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</si>
  <si>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</si>
  <si>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</si>
  <si>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</si>
  <si>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</si>
  <si>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</si>
  <si>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</si>
  <si>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</si>
  <si>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</si>
  <si>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</si>
  <si>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</si>
  <si>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</si>
  <si>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</si>
  <si>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</si>
  <si>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</si>
  <si>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</si>
  <si>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</si>
  <si>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</si>
  <si>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</si>
  <si>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</si>
  <si>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</si>
  <si>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</si>
  <si>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</si>
  <si>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</si>
  <si>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</si>
  <si>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</si>
  <si>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</si>
  <si>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</si>
  <si>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</si>
  <si>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</si>
  <si>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</si>
  <si>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</si>
  <si>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</si>
  <si>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</si>
  <si>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</si>
  <si>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</si>
  <si>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</si>
  <si>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</si>
  <si>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</si>
  <si>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</si>
  <si>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</si>
  <si>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</si>
  <si>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</si>
  <si>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</si>
  <si>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</si>
  <si>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</si>
  <si>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</si>
  <si>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</si>
  <si>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</si>
  <si>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</si>
  <si>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</si>
  <si>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</si>
  <si>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</si>
  <si>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</si>
  <si>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</si>
  <si>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</si>
  <si>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</si>
  <si>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</si>
  <si>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</si>
  <si>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</si>
  <si>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</si>
  <si>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</si>
  <si>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</si>
  <si>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</si>
  <si>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</si>
  <si>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</si>
  <si>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</si>
  <si>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</si>
  <si>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</si>
  <si>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</si>
  <si>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</si>
  <si>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</si>
  <si>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</si>
  <si>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</si>
  <si>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</si>
  <si>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</si>
  <si>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</si>
  <si>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</si>
  <si>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</si>
  <si>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</si>
  <si>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</si>
  <si>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</si>
  <si>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</si>
  <si>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</si>
  <si>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</si>
  <si>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</si>
  <si>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</si>
  <si>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</si>
  <si>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</si>
  <si>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</si>
  <si>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</si>
  <si>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</si>
  <si>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</si>
  <si>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</si>
  <si>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</si>
  <si>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</si>
  <si>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</si>
  <si>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</si>
  <si>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</si>
  <si>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</si>
  <si>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</si>
  <si>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</si>
  <si>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</si>
  <si>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</si>
  <si>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</si>
  <si>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</si>
  <si>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</si>
  <si>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</si>
  <si>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</si>
  <si>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</si>
  <si>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</si>
  <si>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</si>
  <si>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</si>
  <si>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</si>
  <si>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</si>
  <si>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</si>
  <si>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</si>
  <si>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</si>
  <si>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</si>
  <si>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</si>
  <si>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</si>
  <si>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</si>
  <si>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</si>
  <si>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</si>
  <si>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</si>
  <si>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</si>
  <si>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</si>
  <si>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</si>
  <si>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</si>
  <si>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</si>
  <si>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</si>
  <si>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</si>
  <si>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</si>
  <si>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</si>
  <si>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</si>
  <si>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</si>
  <si>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</si>
  <si>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</si>
  <si>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</si>
  <si>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</si>
  <si>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</si>
  <si>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</si>
  <si>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</si>
  <si>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</si>
  <si>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</si>
  <si>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</si>
  <si>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</si>
  <si>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</si>
  <si>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</si>
  <si>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</si>
  <si>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</si>
  <si>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</si>
  <si>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</si>
  <si>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</si>
  <si>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</si>
  <si>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</si>
  <si>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</si>
  <si>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</si>
  <si>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</si>
  <si>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</si>
  <si>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</si>
  <si>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</si>
  <si>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</si>
  <si>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</si>
  <si>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</si>
  <si>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</si>
  <si>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</si>
  <si>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</si>
  <si>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</si>
  <si>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</si>
  <si>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</si>
  <si>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</si>
  <si>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</si>
  <si>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</si>
  <si>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</si>
  <si>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</si>
  <si>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</si>
  <si>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</si>
  <si>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</si>
  <si>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</si>
  <si>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</si>
  <si>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</si>
  <si>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</si>
  <si>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</si>
  <si>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</si>
  <si>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</si>
  <si>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</si>
  <si>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</si>
  <si>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</si>
  <si>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</si>
  <si>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</si>
  <si>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</si>
  <si>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</si>
  <si>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</si>
  <si>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</si>
  <si>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</si>
  <si>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</si>
  <si>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</si>
  <si>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</si>
  <si>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</si>
  <si>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</si>
  <si>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</si>
  <si>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</si>
  <si>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</si>
  <si>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</si>
  <si>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</si>
  <si>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</si>
  <si>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</si>
  <si>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</si>
  <si>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</si>
  <si>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</si>
  <si>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</si>
  <si>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</si>
  <si>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</si>
  <si>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</si>
  <si>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</si>
  <si>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</si>
  <si>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</si>
  <si>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</si>
  <si>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</si>
  <si>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</si>
  <si>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</si>
  <si>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</si>
  <si>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</si>
  <si>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</si>
  <si>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</si>
  <si>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</si>
  <si>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</si>
  <si>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</si>
  <si>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</si>
  <si>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</si>
  <si>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</si>
  <si>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</si>
  <si>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</si>
  <si>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</si>
  <si>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</si>
  <si>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</si>
  <si>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</si>
  <si>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</si>
  <si>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</si>
  <si>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</si>
  <si>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</si>
  <si>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</si>
  <si>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</si>
  <si>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</si>
  <si>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</si>
  <si>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</si>
  <si>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</si>
  <si>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</si>
  <si>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</si>
  <si>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</si>
  <si>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</si>
  <si>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</si>
  <si>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</si>
  <si>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</si>
  <si>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</si>
  <si>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</si>
  <si>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</si>
  <si>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</si>
  <si>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</si>
  <si>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</si>
  <si>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</si>
  <si>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</si>
  <si>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</si>
  <si>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</si>
  <si>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</si>
  <si>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</si>
  <si>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</si>
  <si>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</si>
  <si>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</si>
  <si>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</si>
  <si>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</si>
  <si>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</si>
  <si>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</si>
  <si>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</si>
  <si>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</si>
  <si>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</si>
  <si>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</si>
  <si>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</si>
  <si>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</si>
  <si>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</si>
  <si>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</si>
  <si>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</si>
  <si>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</si>
  <si>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</si>
  <si>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</si>
  <si>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</si>
  <si>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</si>
  <si>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</si>
  <si>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</si>
  <si>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</si>
  <si>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</si>
  <si>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</si>
  <si>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</si>
  <si>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</si>
  <si>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</si>
  <si>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</si>
  <si>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</si>
  <si>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</si>
  <si>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</si>
  <si>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</si>
  <si>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</si>
  <si>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</si>
  <si>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</si>
  <si>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</si>
  <si>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</si>
  <si>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</si>
  <si>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</si>
  <si>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</si>
  <si>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</si>
  <si>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</si>
  <si>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</si>
  <si>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</si>
  <si>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</si>
  <si>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</si>
  <si>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</si>
  <si>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</si>
  <si>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</si>
  <si>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</si>
  <si>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</si>
  <si>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</si>
  <si>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</si>
  <si>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</si>
  <si>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</si>
  <si>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</si>
  <si>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</si>
  <si>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</si>
  <si>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</si>
  <si>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</si>
  <si>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</si>
  <si>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</si>
  <si>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</si>
  <si>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</si>
  <si>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</si>
  <si>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</si>
  <si>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</si>
  <si>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</si>
  <si>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</si>
  <si>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</si>
  <si>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</si>
  <si>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</si>
  <si>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</si>
  <si>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</si>
  <si>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</si>
  <si>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</si>
  <si>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</si>
  <si>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</si>
  <si>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</si>
  <si>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</si>
  <si>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</si>
  <si>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</si>
  <si>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</si>
  <si>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</si>
  <si>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</si>
  <si>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</si>
  <si>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</si>
  <si>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</si>
  <si>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</si>
  <si>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</si>
  <si>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</si>
  <si>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</si>
  <si>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</si>
  <si>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</si>
  <si>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</si>
  <si>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</si>
  <si>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</si>
  <si>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</si>
  <si>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</si>
  <si>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</si>
  <si>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</si>
  <si>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</si>
  <si>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</si>
  <si>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</si>
  <si>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</si>
  <si>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</si>
  <si>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</si>
  <si>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</si>
  <si>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</si>
  <si>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</si>
  <si>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</si>
  <si>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</si>
  <si>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</si>
  <si>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</si>
  <si>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</si>
  <si>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</si>
  <si>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</si>
  <si>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</si>
  <si>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</si>
  <si>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</si>
  <si>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</si>
  <si>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</si>
  <si>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</si>
  <si>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</si>
  <si>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</si>
  <si>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</si>
  <si>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</si>
  <si>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</si>
  <si>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</si>
  <si>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</si>
  <si>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</si>
  <si>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</si>
  <si>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</si>
  <si>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</si>
  <si>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</si>
  <si>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</si>
  <si>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</si>
  <si>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</si>
  <si>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</si>
  <si>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</si>
  <si>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</si>
  <si>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</si>
  <si>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</si>
  <si>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</si>
  <si>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</si>
  <si>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</si>
  <si>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</si>
  <si>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</si>
  <si>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</si>
  <si>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</si>
  <si>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</si>
  <si>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</si>
  <si>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</si>
  <si>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</si>
  <si>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</si>
  <si>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</si>
  <si>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</si>
  <si>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</si>
  <si>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</si>
  <si>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</si>
  <si>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</si>
  <si>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</si>
  <si>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</si>
  <si>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</si>
  <si>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</si>
  <si>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</si>
  <si>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</si>
  <si>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</si>
  <si>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</si>
  <si>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</si>
  <si>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</si>
  <si>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</si>
  <si>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</si>
  <si>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</si>
  <si>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</si>
  <si>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</si>
  <si>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</si>
  <si>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</si>
  <si>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</si>
  <si>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</si>
  <si>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</si>
  <si>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</si>
  <si>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</si>
  <si>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</si>
  <si>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</si>
  <si>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</si>
  <si>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</si>
  <si>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</si>
  <si>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</si>
  <si>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</si>
  <si>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</si>
  <si>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</si>
  <si>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</si>
  <si>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</si>
  <si>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</si>
  <si>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</si>
  <si>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</si>
  <si>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</si>
  <si>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</si>
  <si>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</si>
  <si>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</si>
  <si>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</si>
  <si>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</si>
  <si>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</si>
  <si>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</si>
  <si>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</si>
  <si>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</si>
  <si>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</si>
  <si>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</si>
  <si>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</si>
  <si>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</si>
  <si>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</si>
  <si>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</si>
  <si>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</si>
  <si>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</si>
  <si>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</si>
  <si>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</si>
  <si>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</si>
  <si>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</si>
  <si>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</si>
  <si>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</si>
  <si>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</si>
  <si>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</si>
  <si>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</si>
  <si>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</si>
  <si>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</si>
  <si>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</si>
  <si>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</si>
  <si>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</si>
  <si>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</si>
  <si>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</si>
  <si>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</si>
  <si>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</si>
  <si>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</si>
  <si>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</si>
  <si>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</si>
  <si>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</si>
  <si>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</si>
  <si>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</si>
  <si>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</si>
  <si>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</si>
  <si>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</si>
  <si>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</si>
  <si>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</si>
  <si>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</si>
  <si>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</si>
  <si>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</si>
  <si>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</si>
  <si>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</si>
  <si>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</si>
  <si>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</si>
  <si>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</si>
  <si>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</si>
  <si>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</si>
  <si>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</si>
  <si>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</si>
  <si>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</si>
  <si>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</si>
  <si>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</si>
  <si>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</si>
  <si>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</si>
  <si>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</si>
  <si>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</si>
  <si>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</si>
  <si>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</si>
  <si>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</si>
  <si>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</si>
  <si>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</si>
  <si>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</si>
  <si>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</si>
  <si>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</si>
  <si>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</si>
  <si>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</si>
  <si>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</si>
  <si>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</si>
  <si>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</si>
  <si>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</si>
  <si>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</si>
  <si>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</si>
  <si>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</si>
  <si>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</si>
  <si>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</si>
  <si>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</si>
  <si>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</si>
  <si>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</si>
  <si>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</si>
  <si>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</si>
  <si>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</si>
  <si>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</si>
  <si>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</si>
  <si>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</si>
  <si>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</si>
  <si>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</si>
  <si>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</si>
  <si>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</si>
  <si>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</si>
  <si>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</si>
  <si>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</si>
  <si>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</si>
  <si>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</si>
  <si>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</si>
  <si>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</si>
  <si>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</si>
  <si>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</si>
  <si>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</si>
  <si>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</si>
  <si>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</si>
  <si>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</si>
  <si>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</si>
  <si>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</si>
  <si>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</si>
  <si>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</si>
  <si>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</si>
  <si>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</si>
  <si>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</si>
  <si>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</si>
  <si>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</si>
  <si>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</si>
  <si>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</si>
  <si>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</si>
  <si>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</si>
  <si>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</si>
  <si>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</si>
  <si>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</si>
  <si>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</si>
  <si>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</si>
  <si>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</si>
  <si>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</si>
  <si>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</si>
  <si>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</si>
  <si>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</si>
  <si>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</si>
  <si>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</si>
  <si>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</si>
  <si>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</si>
  <si>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</si>
  <si>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</si>
  <si>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</si>
  <si>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</si>
  <si>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</si>
  <si>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</si>
  <si>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</si>
  <si>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</si>
  <si>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</si>
  <si>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</si>
  <si>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</si>
  <si>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</si>
  <si>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</si>
  <si>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</si>
  <si>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</si>
  <si>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</si>
  <si>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</si>
  <si>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</si>
  <si>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</si>
  <si>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</si>
  <si>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</si>
  <si>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</si>
  <si>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</si>
  <si>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</si>
  <si>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</si>
  <si>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</si>
  <si>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</si>
  <si>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</si>
  <si>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</si>
  <si>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</si>
  <si>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</si>
  <si>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</si>
  <si>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</si>
  <si>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</si>
  <si>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</si>
  <si>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</si>
  <si>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</si>
  <si>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</si>
  <si>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</si>
  <si>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</si>
  <si>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</si>
  <si>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</si>
  <si>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</si>
  <si>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</si>
  <si>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</si>
  <si>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</si>
  <si>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</si>
  <si>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</si>
  <si>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</si>
  <si>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</si>
  <si>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</si>
  <si>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</si>
  <si>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</si>
  <si>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</si>
  <si>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</si>
  <si>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</si>
  <si>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</si>
  <si>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</si>
  <si>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</si>
  <si>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</si>
  <si>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</si>
  <si>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</si>
  <si>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</si>
  <si>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</si>
  <si>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</si>
  <si>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</si>
  <si>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</si>
  <si>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</si>
  <si>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</si>
  <si>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</si>
  <si>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</si>
  <si>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</si>
  <si>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</si>
  <si>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</si>
  <si>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</si>
  <si>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</si>
  <si>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</si>
  <si>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</si>
  <si>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</si>
  <si>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</si>
  <si>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</si>
  <si>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</si>
  <si>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</si>
  <si>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</si>
  <si>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</si>
  <si>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</si>
  <si>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</si>
  <si>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</si>
  <si>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</si>
  <si>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</si>
  <si>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</si>
  <si>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</si>
  <si>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</si>
  <si>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</si>
  <si>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</si>
  <si>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</si>
  <si>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</si>
  <si>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</si>
  <si>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</si>
  <si>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</si>
  <si>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</si>
  <si>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</si>
  <si>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</si>
  <si>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</si>
  <si>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</si>
  <si>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</si>
  <si>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</si>
  <si>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</si>
  <si>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</si>
  <si>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</si>
  <si>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</si>
  <si>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</si>
  <si>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</si>
  <si>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</si>
  <si>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</si>
  <si>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</si>
  <si>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</si>
  <si>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</si>
  <si>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</si>
  <si>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</si>
  <si>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</si>
  <si>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</si>
  <si>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</si>
  <si>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</si>
  <si>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</si>
  <si>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</si>
  <si>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</si>
  <si>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</si>
  <si>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</si>
  <si>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</si>
  <si>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</si>
  <si>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</si>
  <si>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</si>
  <si>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</si>
  <si>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</si>
  <si>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</si>
  <si>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</si>
  <si>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</si>
  <si>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</si>
  <si>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</si>
  <si>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</si>
  <si>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</si>
  <si>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</si>
  <si>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</si>
  <si>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</si>
  <si>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</si>
  <si>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</si>
  <si>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</si>
  <si>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</si>
  <si>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</si>
  <si>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</si>
  <si>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</si>
  <si>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</si>
  <si>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</si>
  <si>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</si>
  <si>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</si>
  <si>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</si>
  <si>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</si>
  <si>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</si>
  <si>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</si>
  <si>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</si>
  <si>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</si>
  <si>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</si>
  <si>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</si>
  <si>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</si>
  <si>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</si>
  <si>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</si>
  <si>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</si>
  <si>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</si>
  <si>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</si>
  <si>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</si>
  <si>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</si>
  <si>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</si>
  <si>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</si>
  <si>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</si>
  <si>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</si>
  <si>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</si>
  <si>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</si>
  <si>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</si>
  <si>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</si>
  <si>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</si>
  <si>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</si>
  <si>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</si>
  <si>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</si>
  <si>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</si>
  <si>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</si>
  <si>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</si>
  <si>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</si>
  <si>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</si>
  <si>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</si>
  <si>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</si>
  <si>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</si>
  <si>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</si>
  <si>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</si>
  <si>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</si>
  <si>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</si>
  <si>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</si>
  <si>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</si>
  <si>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</si>
  <si>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</si>
  <si>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</si>
  <si>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</si>
  <si>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</si>
  <si>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</si>
  <si>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</si>
  <si>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</si>
  <si>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</si>
  <si>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</si>
  <si>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</si>
  <si>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</si>
  <si>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</si>
  <si>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</si>
  <si>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</si>
  <si>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</si>
  <si>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</si>
  <si>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</si>
  <si>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</si>
  <si>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</si>
  <si>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</si>
  <si>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</si>
  <si>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</si>
  <si>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</si>
  <si>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</si>
  <si>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</si>
  <si>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</si>
  <si>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</si>
  <si>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</si>
  <si>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</si>
  <si>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</si>
  <si>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</si>
  <si>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</si>
  <si>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</si>
  <si>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</si>
  <si>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</si>
  <si>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</si>
  <si>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</si>
  <si>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</si>
  <si>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</si>
  <si>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</si>
  <si>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</si>
  <si>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</si>
  <si>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</si>
  <si>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</si>
  <si>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</si>
  <si>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</si>
  <si>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</si>
  <si>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</si>
  <si>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</si>
  <si>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</si>
  <si>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</si>
  <si>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</si>
  <si>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</si>
  <si>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</si>
  <si>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</si>
  <si>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</si>
  <si>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</si>
  <si>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</si>
  <si>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</si>
  <si>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</si>
  <si>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</si>
  <si>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</si>
  <si>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</si>
  <si>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</si>
  <si>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</si>
  <si>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</si>
  <si>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</si>
  <si>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</si>
  <si>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</si>
  <si>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</si>
  <si>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</si>
  <si>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</si>
  <si>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</si>
  <si>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</si>
  <si>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</si>
  <si>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</si>
  <si>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</si>
  <si>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</si>
  <si>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</si>
  <si>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</si>
  <si>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</si>
  <si>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</si>
  <si>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</si>
  <si>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</si>
  <si>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</si>
  <si>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</si>
  <si>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</si>
  <si>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</si>
  <si>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</si>
  <si>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</si>
  <si>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</si>
  <si>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</si>
  <si>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</si>
  <si>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</si>
  <si>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</si>
  <si>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</si>
  <si>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</si>
  <si>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</si>
  <si>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</si>
  <si>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</si>
  <si>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</si>
  <si>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</si>
  <si>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</si>
  <si>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</si>
  <si>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</si>
  <si>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</si>
  <si>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</si>
  <si>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</si>
  <si>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</si>
  <si>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</si>
  <si>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</si>
  <si>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</si>
  <si>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</si>
  <si>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</si>
  <si>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</si>
  <si>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</si>
  <si>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</si>
  <si>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</si>
  <si>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</si>
  <si>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</si>
  <si>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</si>
  <si>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</si>
  <si>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</si>
  <si>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</si>
  <si>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</si>
  <si>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</si>
  <si>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</si>
  <si>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</si>
  <si>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</si>
  <si>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</si>
  <si>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</si>
  <si>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</si>
  <si>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</si>
  <si>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</si>
  <si>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</si>
  <si>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</si>
  <si>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</si>
  <si>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</si>
  <si>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</si>
  <si>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</si>
  <si>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</si>
  <si>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</si>
  <si>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</si>
  <si>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</si>
  <si>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</si>
  <si>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</si>
  <si>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</si>
  <si>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</si>
  <si>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</si>
  <si>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</si>
  <si>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</si>
  <si>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</si>
  <si>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</si>
  <si>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</si>
  <si>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</si>
  <si>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</si>
  <si>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</si>
  <si>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</si>
  <si>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</si>
  <si>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</si>
  <si>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</si>
  <si>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</si>
  <si>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</si>
  <si>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</si>
  <si>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</si>
  <si>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</si>
  <si>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</si>
  <si>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</si>
  <si>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</si>
  <si>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</si>
  <si>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</si>
  <si>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</si>
  <si>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</si>
  <si>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</si>
  <si>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</si>
  <si>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</si>
  <si>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</si>
  <si>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</si>
  <si>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</si>
  <si>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</si>
  <si>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</si>
  <si>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</si>
  <si>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</si>
  <si>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</si>
  <si>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</si>
  <si>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</si>
  <si>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</si>
  <si>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</si>
  <si>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</si>
  <si>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</si>
  <si>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</si>
  <si>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</si>
  <si>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</si>
  <si>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</si>
  <si>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</si>
  <si>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</si>
  <si>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</si>
  <si>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</si>
  <si>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</si>
  <si>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</si>
  <si>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</si>
  <si>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</si>
  <si>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</si>
  <si>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</si>
  <si>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</si>
  <si>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</si>
  <si>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</si>
  <si>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</si>
  <si>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</si>
  <si>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</si>
  <si>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</si>
  <si>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</si>
  <si>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</si>
  <si>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</si>
  <si>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</si>
  <si>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</si>
  <si>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</si>
  <si>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</si>
  <si>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</si>
  <si>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</si>
  <si>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</si>
  <si>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</si>
  <si>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</si>
  <si>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</si>
  <si>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</si>
  <si>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</si>
  <si>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</si>
  <si>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</si>
  <si>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</si>
  <si>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</si>
  <si>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</si>
  <si>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</si>
  <si>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</si>
  <si>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</si>
  <si>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</si>
  <si>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</si>
  <si>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</si>
  <si>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</si>
  <si>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</si>
  <si>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</si>
  <si>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</si>
  <si>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</si>
  <si>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</si>
  <si>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</si>
  <si>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</si>
  <si>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</si>
  <si>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</si>
  <si>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</si>
  <si>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</si>
  <si>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</si>
  <si>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</si>
  <si>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</si>
  <si>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</si>
  <si>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</si>
  <si>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</si>
  <si>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</si>
  <si>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</si>
  <si>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</si>
  <si>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</si>
  <si>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</si>
  <si>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</si>
  <si>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</si>
  <si>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</si>
  <si>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</si>
  <si>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</si>
  <si>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</si>
  <si>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</si>
  <si>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</si>
  <si>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</si>
  <si>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</si>
  <si>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</si>
  <si>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</si>
  <si>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</si>
  <si>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</si>
  <si>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</si>
  <si>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</si>
  <si>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</si>
  <si>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</si>
  <si>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</si>
  <si>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</si>
  <si>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</si>
  <si>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</si>
  <si>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</si>
  <si>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</si>
  <si>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</si>
  <si>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</si>
  <si>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</si>
  <si>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</si>
  <si>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</si>
  <si>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</si>
  <si>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</si>
  <si>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</si>
  <si>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</si>
  <si>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</si>
  <si>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</si>
  <si>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</si>
  <si>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</si>
  <si>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</si>
  <si>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</si>
  <si>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</si>
  <si>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</si>
  <si>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</si>
  <si>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</si>
  <si>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</si>
  <si>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</si>
  <si>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</si>
  <si>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</si>
  <si>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</si>
  <si>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</si>
  <si>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</si>
  <si>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</si>
  <si>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</si>
  <si>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</si>
  <si>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</si>
  <si>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</si>
  <si>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</si>
  <si>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</si>
  <si>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</si>
  <si>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</si>
  <si>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</si>
  <si>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</si>
  <si>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</si>
  <si>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</si>
  <si>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</si>
  <si>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</si>
  <si>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</si>
  <si>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</si>
  <si>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</si>
  <si>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</si>
  <si>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</si>
  <si>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</si>
  <si>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</si>
  <si>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</si>
  <si>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</si>
  <si>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</si>
  <si>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</si>
  <si>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</si>
  <si>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</si>
  <si>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</si>
  <si>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</si>
  <si>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</si>
  <si>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</si>
  <si>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</si>
  <si>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</si>
  <si>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</si>
  <si>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</si>
  <si>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</si>
  <si>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</si>
  <si>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</si>
  <si>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</si>
  <si>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</si>
  <si>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</si>
  <si>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</si>
  <si>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</si>
  <si>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</si>
  <si>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</si>
  <si>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</si>
  <si>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</si>
  <si>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</si>
  <si>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</si>
  <si>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</si>
  <si>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</si>
  <si>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</si>
  <si>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</si>
  <si>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</si>
  <si>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</si>
  <si>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</si>
  <si>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</si>
  <si>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</si>
  <si>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</si>
  <si>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</si>
  <si>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</si>
  <si>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</si>
  <si>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</si>
  <si>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</si>
  <si>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</si>
  <si>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</si>
  <si>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</si>
  <si>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</si>
  <si>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</si>
  <si>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</si>
  <si>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</si>
  <si>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</si>
  <si>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</si>
  <si>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</si>
  <si>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</si>
  <si>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</si>
  <si>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</si>
  <si>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</si>
  <si>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</si>
  <si>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</si>
  <si>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</si>
  <si>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</si>
  <si>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</si>
  <si>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</si>
  <si>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</si>
  <si>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</si>
  <si>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</si>
  <si>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</si>
  <si>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</si>
  <si>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</si>
  <si>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</si>
  <si>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</si>
  <si>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</si>
  <si>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</si>
  <si>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</si>
  <si>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</si>
  <si>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</si>
  <si>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</si>
  <si>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</si>
  <si>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</si>
  <si>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</si>
  <si>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</si>
  <si>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</si>
  <si>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</si>
  <si>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</si>
  <si>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</si>
  <si>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</si>
  <si>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</si>
  <si>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</si>
  <si>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</si>
  <si>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</si>
  <si>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</si>
  <si>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</si>
  <si>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</si>
  <si>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</si>
  <si>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</si>
  <si>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</si>
  <si>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</si>
  <si>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</si>
  <si>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</si>
  <si>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</si>
  <si>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</si>
  <si>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</si>
  <si>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</si>
  <si>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</si>
  <si>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</si>
  <si>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</si>
  <si>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</si>
  <si>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</si>
  <si>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</si>
  <si>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</si>
  <si>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</si>
  <si>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</si>
  <si>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</si>
  <si>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</si>
  <si>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</si>
  <si>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</si>
  <si>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</si>
  <si>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</si>
  <si>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</si>
  <si>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</si>
  <si>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</si>
  <si>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</si>
  <si>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</si>
  <si>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</si>
  <si>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</si>
  <si>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</si>
  <si>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</si>
  <si>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</si>
  <si>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</si>
  <si>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</si>
  <si>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</si>
  <si>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</si>
  <si>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</si>
  <si>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</si>
  <si>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</si>
  <si>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</si>
  <si>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</si>
  <si>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</si>
  <si>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</si>
  <si>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</si>
  <si>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</si>
  <si>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</si>
  <si>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</si>
  <si>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</si>
  <si>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</si>
  <si>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</si>
  <si>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</si>
  <si>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</si>
  <si>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</si>
  <si>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</si>
  <si>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</si>
  <si>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</si>
  <si>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</si>
  <si>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</si>
  <si>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</si>
  <si>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</si>
  <si>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</si>
  <si>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</si>
  <si>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</si>
  <si>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</si>
  <si>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</si>
  <si>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</si>
  <si>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</si>
  <si>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</si>
  <si>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</si>
  <si>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</si>
  <si>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</si>
  <si>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</si>
  <si>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</si>
  <si>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</si>
  <si>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</si>
  <si>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</si>
  <si>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</si>
  <si>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</si>
  <si>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</si>
  <si>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</si>
  <si>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</si>
  <si>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</si>
  <si>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</si>
  <si>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</si>
  <si>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</si>
  <si>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</si>
  <si>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</si>
  <si>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</si>
  <si>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</si>
  <si>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</si>
  <si>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</si>
  <si>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</si>
  <si>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</si>
  <si>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</si>
  <si>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</si>
  <si>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</si>
  <si>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</si>
  <si>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</si>
  <si>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</si>
  <si>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</si>
  <si>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</si>
  <si>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</si>
  <si>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</si>
  <si>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</si>
  <si>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</si>
  <si>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</si>
  <si>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</si>
  <si>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</si>
  <si>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</si>
  <si>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</si>
  <si>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</si>
  <si>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</si>
  <si>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</si>
  <si>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</si>
  <si>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</si>
  <si>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</si>
  <si>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</si>
  <si>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</si>
  <si>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</si>
  <si>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</si>
  <si>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</si>
  <si>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</si>
  <si>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</si>
  <si>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</si>
  <si>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</si>
  <si>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</si>
  <si>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</si>
  <si>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</si>
  <si>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</si>
  <si>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</si>
  <si>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</si>
  <si>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</si>
  <si>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</si>
  <si>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</si>
  <si>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</si>
  <si>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</si>
  <si>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</si>
  <si>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</si>
  <si>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</si>
  <si>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</si>
  <si>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</si>
  <si>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</si>
  <si>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</si>
  <si>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</si>
  <si>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</si>
  <si>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</si>
  <si>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</si>
  <si>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</si>
  <si>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</si>
  <si>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</si>
  <si>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</si>
  <si>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</si>
  <si>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</si>
  <si>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</si>
  <si>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</si>
  <si>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</si>
  <si>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</si>
  <si>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</si>
  <si>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</si>
  <si>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</si>
  <si>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</si>
  <si>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</si>
  <si>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</si>
  <si>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</si>
  <si>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</si>
  <si>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</si>
  <si>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</si>
  <si>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</si>
  <si>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</si>
  <si>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</si>
  <si>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</si>
  <si>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</si>
  <si>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</si>
  <si>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</si>
  <si>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</si>
  <si>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</si>
  <si>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</si>
  <si>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</si>
  <si>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</si>
  <si>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</si>
  <si>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</si>
  <si>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</si>
  <si>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</si>
  <si>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</si>
  <si>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</si>
  <si>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</si>
  <si>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</si>
  <si>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</si>
  <si>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</si>
  <si>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</si>
  <si>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</si>
  <si>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</si>
  <si>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</si>
  <si>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</si>
  <si>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</si>
  <si>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</si>
  <si>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</si>
  <si>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</si>
  <si>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</si>
  <si>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</si>
  <si>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</si>
  <si>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</si>
  <si>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</si>
  <si>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</si>
  <si>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</si>
  <si>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</si>
  <si>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</si>
  <si>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</si>
  <si>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</si>
  <si>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</si>
  <si>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</si>
  <si>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</si>
  <si>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</si>
  <si>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</si>
  <si>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</si>
  <si>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</si>
  <si>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</si>
  <si>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</si>
  <si>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</si>
  <si>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</si>
  <si>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</si>
  <si>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</si>
  <si>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</si>
  <si>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</si>
  <si>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</si>
  <si>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</si>
  <si>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</si>
  <si>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</si>
  <si>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</si>
  <si>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</si>
  <si>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</si>
  <si>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</si>
  <si>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</si>
  <si>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</si>
  <si>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</si>
  <si>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</si>
  <si>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</si>
  <si>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</si>
  <si>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</si>
  <si>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</si>
  <si>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</si>
  <si>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</si>
  <si>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</si>
  <si>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</si>
  <si>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</si>
  <si>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</si>
  <si>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</si>
  <si>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</si>
  <si>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</si>
  <si>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</si>
  <si>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</si>
  <si>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</si>
  <si>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</si>
  <si>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</si>
  <si>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</si>
  <si>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</si>
  <si>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</si>
  <si>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</si>
  <si>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</si>
  <si>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</si>
  <si>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</si>
  <si>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</si>
  <si>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</si>
  <si>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</si>
  <si>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</si>
  <si>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</si>
  <si>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</si>
  <si>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</si>
  <si>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</si>
  <si>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</si>
  <si>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</si>
  <si>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</si>
  <si>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</si>
  <si>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</si>
  <si>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</si>
  <si>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</si>
  <si>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</si>
  <si>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</si>
  <si>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</si>
  <si>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</si>
  <si>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</si>
  <si>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</si>
  <si>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</si>
  <si>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</si>
  <si>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</si>
  <si>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</si>
  <si>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</si>
  <si>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</si>
  <si>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</si>
  <si>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</si>
  <si>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</si>
  <si>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</si>
  <si>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</si>
  <si>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</si>
  <si>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</si>
  <si>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</si>
  <si>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</si>
  <si>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</si>
  <si>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</si>
  <si>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</si>
  <si>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</si>
  <si>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</si>
  <si>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</si>
  <si>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</si>
  <si>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</si>
  <si>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</si>
  <si>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</si>
  <si>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</si>
  <si>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</si>
  <si>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</si>
  <si>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</si>
  <si>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</si>
  <si>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</si>
  <si>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</si>
  <si>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</si>
  <si>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</si>
  <si>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</si>
  <si>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</si>
  <si>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</si>
  <si>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</si>
  <si>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</si>
  <si>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</si>
  <si>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</si>
  <si>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</si>
  <si>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</si>
  <si>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</si>
  <si>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</si>
  <si>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</si>
  <si>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</si>
  <si>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</si>
  <si>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</si>
  <si>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</si>
  <si>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</si>
  <si>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</si>
  <si>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</si>
  <si>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</si>
  <si>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</si>
  <si>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</si>
  <si>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</si>
  <si>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</si>
  <si>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</si>
  <si>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</si>
  <si>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</si>
  <si>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</si>
  <si>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</si>
  <si>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</si>
  <si>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</si>
  <si>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</si>
  <si>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</si>
  <si>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</si>
  <si>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</si>
  <si>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</si>
  <si>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</si>
  <si>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</si>
  <si>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</si>
  <si>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</si>
  <si>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</si>
  <si>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</si>
  <si>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</si>
  <si>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</si>
  <si>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</si>
  <si>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</si>
  <si>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</si>
  <si>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</si>
  <si>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</si>
  <si>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</si>
  <si>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</si>
  <si>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</si>
  <si>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</si>
  <si>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</si>
  <si>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</si>
  <si>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</si>
  <si>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</si>
  <si>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</si>
  <si>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</si>
  <si>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</si>
  <si>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</si>
  <si>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</si>
  <si>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</si>
  <si>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</si>
  <si>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</si>
  <si>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</si>
  <si>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</si>
  <si>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</si>
  <si>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</si>
  <si>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</si>
  <si>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</si>
  <si>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</si>
  <si>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</si>
  <si>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</si>
  <si>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</si>
  <si>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</si>
  <si>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</si>
  <si>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</si>
  <si>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</si>
  <si>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</si>
  <si>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</si>
  <si>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</si>
  <si>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</si>
  <si>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</si>
  <si>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</si>
  <si>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</si>
  <si>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</si>
  <si>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</si>
  <si>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</si>
  <si>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</si>
  <si>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</si>
  <si>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</si>
  <si>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</si>
  <si>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</si>
  <si>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</si>
  <si>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</si>
  <si>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</si>
  <si>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</si>
  <si>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</si>
  <si>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</si>
  <si>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</si>
  <si>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</si>
  <si>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</si>
  <si>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</si>
  <si>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</si>
  <si>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</si>
  <si>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</si>
  <si>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</si>
  <si>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</si>
  <si>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</si>
  <si>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</si>
  <si>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</si>
  <si>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</si>
  <si>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</si>
  <si>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</si>
  <si>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</si>
  <si>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</si>
  <si>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</si>
  <si>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</si>
  <si>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</si>
  <si>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</si>
  <si>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</si>
  <si>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</si>
  <si>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</si>
  <si>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</si>
  <si>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</si>
  <si>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</si>
  <si>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</si>
  <si>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</si>
  <si>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</si>
  <si>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</si>
  <si>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</si>
  <si>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</si>
  <si>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</si>
  <si>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</si>
  <si>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</si>
  <si>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</si>
  <si>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</si>
  <si>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</si>
  <si>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</si>
  <si>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</si>
  <si>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</si>
  <si>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</si>
  <si>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</si>
  <si>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</si>
  <si>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</si>
  <si>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</si>
  <si>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</si>
  <si>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</si>
  <si>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</si>
  <si>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</si>
  <si>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</si>
  <si>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</si>
  <si>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</si>
  <si>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</si>
  <si>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</si>
  <si>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</si>
  <si>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</si>
  <si>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</si>
  <si>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</si>
  <si>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</si>
  <si>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</si>
  <si>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</si>
  <si>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</si>
  <si>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</si>
  <si>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</si>
  <si>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</si>
  <si>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</si>
  <si>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</si>
  <si>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</si>
  <si>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</si>
  <si>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</si>
  <si>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</si>
  <si>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</si>
  <si>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</si>
  <si>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</si>
  <si>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</si>
  <si>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</si>
  <si>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</si>
  <si>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</si>
  <si>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</si>
  <si>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</si>
  <si>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</si>
  <si>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</si>
  <si>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</si>
  <si>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</si>
  <si>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</si>
  <si>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</si>
  <si>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</si>
  <si>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</si>
  <si>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</si>
  <si>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</si>
  <si>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</si>
  <si>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</si>
  <si>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</si>
  <si>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</si>
  <si>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</si>
  <si>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</si>
  <si>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</si>
  <si>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</si>
  <si>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</si>
  <si>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</si>
  <si>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</si>
  <si>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</si>
  <si>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</si>
  <si>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</si>
  <si>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</si>
  <si>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</si>
  <si>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</si>
  <si>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</si>
  <si>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</si>
  <si>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</si>
  <si>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</si>
  <si>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</si>
  <si>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</si>
  <si>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</si>
  <si>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</si>
  <si>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</si>
  <si>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</si>
  <si>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</si>
  <si>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</si>
  <si>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</si>
  <si>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</si>
  <si>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</si>
  <si>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</si>
  <si>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</si>
  <si>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</si>
  <si>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</si>
  <si>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</si>
  <si>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</si>
  <si>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</si>
  <si>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</si>
  <si>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</si>
  <si>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</si>
  <si>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</si>
  <si>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</si>
  <si>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</si>
  <si>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</si>
  <si>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</si>
  <si>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</si>
  <si>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</si>
  <si>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</si>
  <si>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</si>
  <si>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</si>
  <si>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</si>
  <si>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</si>
  <si>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</si>
  <si>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</si>
  <si>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</si>
  <si>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</si>
  <si>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</si>
  <si>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</si>
  <si>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</si>
  <si>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</si>
  <si>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</si>
  <si>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</si>
  <si>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</si>
  <si>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</si>
  <si>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</si>
  <si>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</si>
  <si>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</si>
  <si>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</si>
  <si>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</si>
  <si>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</si>
  <si>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</si>
  <si>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</si>
  <si>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</si>
  <si>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</si>
  <si>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</si>
  <si>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</si>
  <si>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</si>
  <si>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</si>
  <si>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</si>
  <si>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</si>
  <si>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</si>
  <si>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</si>
  <si>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</si>
  <si>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</si>
  <si>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</si>
  <si>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</si>
  <si>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</si>
  <si>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</si>
  <si>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</si>
  <si>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</si>
  <si>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</si>
  <si>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</si>
  <si>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</si>
  <si>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</si>
  <si>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</si>
  <si>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</si>
  <si>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</si>
  <si>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</si>
  <si>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</si>
  <si>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</si>
  <si>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</si>
  <si>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</si>
  <si>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</si>
  <si>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</si>
  <si>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</si>
  <si>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</si>
  <si>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</si>
  <si>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</si>
  <si>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</si>
  <si>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</si>
  <si>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</si>
  <si>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</si>
  <si>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</si>
  <si>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</si>
  <si>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</si>
  <si>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</si>
  <si>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</si>
  <si>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</si>
  <si>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</si>
  <si>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</si>
  <si>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</si>
  <si>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</si>
  <si>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</si>
  <si>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</si>
  <si>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</si>
  <si>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</si>
  <si>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</si>
  <si>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</si>
  <si>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</si>
  <si>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</si>
  <si>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</si>
  <si>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</si>
  <si>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</si>
  <si>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</si>
  <si>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</si>
  <si>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</si>
  <si>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</si>
  <si>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</si>
  <si>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</si>
  <si>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</si>
  <si>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</si>
  <si>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</si>
  <si>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</si>
  <si>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</si>
  <si>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</si>
  <si>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</si>
  <si>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</si>
  <si>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</si>
  <si>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</si>
  <si>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</si>
  <si>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</si>
  <si>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</si>
  <si>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</si>
  <si>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</si>
  <si>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</si>
  <si>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</si>
  <si>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</si>
  <si>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</si>
  <si>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</si>
  <si>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</si>
  <si>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</si>
  <si>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</si>
  <si>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</si>
  <si>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</si>
  <si>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</si>
  <si>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</si>
  <si>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</si>
  <si>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</si>
  <si>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</si>
  <si>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</si>
  <si>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</si>
  <si>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</si>
  <si>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</si>
  <si>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</si>
  <si>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</si>
  <si>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</si>
  <si>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</si>
  <si>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</si>
  <si>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</si>
  <si>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</si>
  <si>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</si>
  <si>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</si>
  <si>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</si>
  <si>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</si>
  <si>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</si>
  <si>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</si>
  <si>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</si>
  <si>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</si>
  <si>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</si>
  <si>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</si>
  <si>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</si>
  <si>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</si>
  <si>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</si>
  <si>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</si>
  <si>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</si>
  <si>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</si>
  <si>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</si>
  <si>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</si>
  <si>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</si>
  <si>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</si>
  <si>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</si>
  <si>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</si>
  <si>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</si>
  <si>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</si>
  <si>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</si>
  <si>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</si>
  <si>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</si>
  <si>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</si>
  <si>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</si>
  <si>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</si>
  <si>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</si>
  <si>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</si>
  <si>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</si>
  <si>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</si>
  <si>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</si>
  <si>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</si>
  <si>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</si>
  <si>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</si>
  <si>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</si>
  <si>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</si>
  <si>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</si>
  <si>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</si>
  <si>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</si>
  <si>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</si>
  <si>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</si>
  <si>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</si>
  <si>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</si>
  <si>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</si>
  <si>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</si>
  <si>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</si>
  <si>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</si>
  <si>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</si>
  <si>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</si>
  <si>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</si>
  <si>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</si>
  <si>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</si>
  <si>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</si>
  <si>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</si>
  <si>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</si>
  <si>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</si>
  <si>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</si>
  <si>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</si>
  <si>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</si>
  <si>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</si>
  <si>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</si>
  <si>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</si>
  <si>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</si>
  <si>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</si>
  <si>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</si>
  <si>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</si>
  <si>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</si>
  <si>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</si>
  <si>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</si>
  <si>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</si>
  <si>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</si>
  <si>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</si>
  <si>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</si>
  <si>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</si>
  <si>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</si>
  <si>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</si>
  <si>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</si>
  <si>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</si>
  <si>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</si>
  <si>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</si>
  <si>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</si>
  <si>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</si>
  <si>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</si>
  <si>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</si>
  <si>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</si>
  <si>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</si>
  <si>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</si>
  <si>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</si>
  <si>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</si>
  <si>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</si>
  <si>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</si>
  <si>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</si>
  <si>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</si>
  <si>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</si>
  <si>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</si>
  <si>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</si>
  <si>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</si>
  <si>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</si>
  <si>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</si>
  <si>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</si>
  <si>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</si>
  <si>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</si>
  <si>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</si>
  <si>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</si>
  <si>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</si>
  <si>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</si>
  <si>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</si>
  <si>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</si>
  <si>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</si>
  <si>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</si>
  <si>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</si>
  <si>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</si>
  <si>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</si>
  <si>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</si>
  <si>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</si>
  <si>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</si>
  <si>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</si>
  <si>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</si>
  <si>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</si>
  <si>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</si>
  <si>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</si>
  <si>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</si>
  <si>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</si>
  <si>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</si>
  <si>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</si>
  <si>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</si>
  <si>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</si>
  <si>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</si>
  <si>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</si>
  <si>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</si>
  <si>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</si>
  <si>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</si>
  <si>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</si>
  <si>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</si>
  <si>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</si>
  <si>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</si>
  <si>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</si>
  <si>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</si>
  <si>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</si>
  <si>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</si>
  <si>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</si>
  <si>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</si>
  <si>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</si>
  <si>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</si>
  <si>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</si>
  <si>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</si>
  <si>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</si>
  <si>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</si>
  <si>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</si>
  <si>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</si>
  <si>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</si>
  <si>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</si>
  <si>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</si>
  <si>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</si>
  <si>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</si>
  <si>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</si>
  <si>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</si>
  <si>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</si>
  <si>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</si>
  <si>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</si>
  <si>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</si>
  <si>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</si>
  <si>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</si>
  <si>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</si>
  <si>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</si>
  <si>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</si>
  <si>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</si>
  <si>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</si>
  <si>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</si>
  <si>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</si>
  <si>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</si>
  <si>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</si>
  <si>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</si>
  <si>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</si>
  <si>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</si>
  <si>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</si>
  <si>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</si>
  <si>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</si>
  <si>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</si>
  <si>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</si>
  <si>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</si>
  <si>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</si>
  <si>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</si>
  <si>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</si>
  <si>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</si>
  <si>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</si>
  <si>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</si>
  <si>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</si>
  <si>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</si>
  <si>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</si>
  <si>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</si>
  <si>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</si>
  <si>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</si>
  <si>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</si>
  <si>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</si>
  <si>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</si>
  <si>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</si>
  <si>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</si>
  <si>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</si>
  <si>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</si>
  <si>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</si>
  <si>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</si>
  <si>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</si>
  <si>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</si>
  <si>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</si>
  <si>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</si>
  <si>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</si>
  <si>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</si>
  <si>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</si>
  <si>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</si>
  <si>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</si>
  <si>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</si>
  <si>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</si>
  <si>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</si>
  <si>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</si>
  <si>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</si>
  <si>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</si>
  <si>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</si>
  <si>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</si>
  <si>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</si>
  <si>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</si>
  <si>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</si>
  <si>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</si>
  <si>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</si>
  <si>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</si>
  <si>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</si>
  <si>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</si>
  <si>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</si>
  <si>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</si>
  <si>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</si>
  <si>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</si>
  <si>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</si>
  <si>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</si>
  <si>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</si>
  <si>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</si>
  <si>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</si>
  <si>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</si>
  <si>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</si>
  <si>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</si>
  <si>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</si>
  <si>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</si>
  <si>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</si>
  <si>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</si>
  <si>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</si>
  <si>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</si>
  <si>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</si>
  <si>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</si>
  <si>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</si>
  <si>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</si>
  <si>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</si>
  <si>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</si>
  <si>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</si>
  <si>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</si>
  <si>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</si>
  <si>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</si>
  <si>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</si>
  <si>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</si>
  <si>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</si>
  <si>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</si>
  <si>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</si>
  <si>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</si>
  <si>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</si>
  <si>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</si>
  <si>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</si>
  <si>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</si>
  <si>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</si>
  <si>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</si>
  <si>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</si>
  <si>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</si>
  <si>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</si>
  <si>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</si>
  <si>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</si>
  <si>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</si>
  <si>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</si>
  <si>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</si>
  <si>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</si>
  <si>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</si>
  <si>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</si>
  <si>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</si>
  <si>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</si>
  <si>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</si>
  <si>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</si>
  <si>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</si>
  <si>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</si>
  <si>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</si>
  <si>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</si>
  <si>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</si>
  <si>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</si>
  <si>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</si>
  <si>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</si>
  <si>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</si>
  <si>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</si>
  <si>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</si>
  <si>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</si>
  <si>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</si>
  <si>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</si>
  <si>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</si>
  <si>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</si>
  <si>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</si>
  <si>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</si>
  <si>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</si>
  <si>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</si>
  <si>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</si>
  <si>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</si>
  <si>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</si>
  <si>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</si>
  <si>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</si>
  <si>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</si>
  <si>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</si>
  <si>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</si>
  <si>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</si>
  <si>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</si>
  <si>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</si>
  <si>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</si>
  <si>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</si>
  <si>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</si>
  <si>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</si>
  <si>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</si>
  <si>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</si>
  <si>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</si>
  <si>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</si>
  <si>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</si>
  <si>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</si>
  <si>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</si>
  <si>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</si>
  <si>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</si>
  <si>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</si>
  <si>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</si>
  <si>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</si>
  <si>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</si>
  <si>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</si>
  <si>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</si>
  <si>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</si>
  <si>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</si>
  <si>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</si>
  <si>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</si>
  <si>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</si>
  <si>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</si>
  <si>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</si>
  <si>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</si>
  <si>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</si>
  <si>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</si>
  <si>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</si>
  <si>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</si>
  <si>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</si>
  <si>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</si>
  <si>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</si>
  <si>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</si>
  <si>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</si>
  <si>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</si>
  <si>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</si>
  <si>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</si>
  <si>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</si>
  <si>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</si>
  <si>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</si>
  <si>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</si>
  <si>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</si>
  <si>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</si>
  <si>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</si>
  <si>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</si>
  <si>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</si>
  <si>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</si>
  <si>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</si>
  <si>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</si>
  <si>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</si>
  <si>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</si>
  <si>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</si>
  <si>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</si>
  <si>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</si>
  <si>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</si>
  <si>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</si>
  <si>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</si>
  <si>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</si>
  <si>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</si>
  <si>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</si>
  <si>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</si>
  <si>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</si>
  <si>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</si>
  <si>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</si>
  <si>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</si>
  <si>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</si>
  <si>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</si>
  <si>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</si>
  <si>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</si>
  <si>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</si>
  <si>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</si>
  <si>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</si>
  <si>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</si>
  <si>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</si>
  <si>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</si>
  <si>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</si>
  <si>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</si>
  <si>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</si>
  <si>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</si>
  <si>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</si>
  <si>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</si>
  <si>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</si>
  <si>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</si>
  <si>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</si>
  <si>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</si>
  <si>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</si>
  <si>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</si>
  <si>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</si>
  <si>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</si>
  <si>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</si>
  <si>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</si>
  <si>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</si>
  <si>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</si>
  <si>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</si>
  <si>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</si>
  <si>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</si>
  <si>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</si>
  <si>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</si>
  <si>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</si>
  <si>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</si>
  <si>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</si>
  <si>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</si>
  <si>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</si>
  <si>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</si>
  <si>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</si>
  <si>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</si>
  <si>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</si>
  <si>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</si>
  <si>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</si>
  <si>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</si>
  <si>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</si>
  <si>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</si>
  <si>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</si>
  <si>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</si>
  <si>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</si>
  <si>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</si>
  <si>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</si>
  <si>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</si>
  <si>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</si>
  <si>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</si>
  <si>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</si>
  <si>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</si>
  <si>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</si>
  <si>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</si>
  <si>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</si>
  <si>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</si>
  <si>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</si>
  <si>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</si>
  <si>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</si>
  <si>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</si>
  <si>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</si>
  <si>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</si>
  <si>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</si>
  <si>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</si>
  <si>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</si>
  <si>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</si>
  <si>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</si>
  <si>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</si>
  <si>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</si>
  <si>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</si>
  <si>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</si>
  <si>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</si>
  <si>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</si>
  <si>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</si>
  <si>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</si>
  <si>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</si>
  <si>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</si>
  <si>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</si>
  <si>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</si>
  <si>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</si>
  <si>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</si>
  <si>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</si>
  <si>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</si>
  <si>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</si>
  <si>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</si>
  <si>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</si>
  <si>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</si>
  <si>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</si>
  <si>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</si>
  <si>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</si>
  <si>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</si>
  <si>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</si>
  <si>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</si>
  <si>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</si>
  <si>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</si>
  <si>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</si>
  <si>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</si>
  <si>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</si>
  <si>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</si>
  <si>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</si>
  <si>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</si>
  <si>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</si>
  <si>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</si>
  <si>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</si>
  <si>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</si>
  <si>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</si>
  <si>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</si>
  <si>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</si>
  <si>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</si>
  <si>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</si>
  <si>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</si>
  <si>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</si>
  <si>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</si>
  <si>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</si>
  <si>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</si>
  <si>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</si>
  <si>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</si>
  <si>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</si>
  <si>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</si>
  <si>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</si>
  <si>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</si>
  <si>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</si>
  <si>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</si>
  <si>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</si>
  <si>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</si>
  <si>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</si>
  <si>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</si>
  <si>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</si>
  <si>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</si>
  <si>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</si>
  <si>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</si>
  <si>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</si>
  <si>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</si>
  <si>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</si>
  <si>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</si>
  <si>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</si>
  <si>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</si>
  <si>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</si>
  <si>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</si>
  <si>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</si>
  <si>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</si>
  <si>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</si>
  <si>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</si>
  <si>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</si>
  <si>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</si>
  <si>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</si>
  <si>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</si>
  <si>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</si>
  <si>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</si>
  <si>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</si>
  <si>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</si>
  <si>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</si>
  <si>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</si>
  <si>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</si>
  <si>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</si>
  <si>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</si>
  <si>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</si>
  <si>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</si>
  <si>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</si>
  <si>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</si>
  <si>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</si>
  <si>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</si>
  <si>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</si>
  <si>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</si>
  <si>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</si>
  <si>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</si>
  <si>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</si>
  <si>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</si>
  <si>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</si>
  <si>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</si>
  <si>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</si>
  <si>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</si>
  <si>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</si>
  <si>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</si>
  <si>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</si>
  <si>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</si>
  <si>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</si>
  <si>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</si>
  <si>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</si>
  <si>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</si>
  <si>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</si>
  <si>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</si>
  <si>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</si>
  <si>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</si>
  <si>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</si>
  <si>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</si>
  <si>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</si>
  <si>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</si>
  <si>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</si>
  <si>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</si>
  <si>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</si>
  <si>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</si>
  <si>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</si>
  <si>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</si>
  <si>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</si>
  <si>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</si>
  <si>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</si>
  <si>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</si>
  <si>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</si>
  <si>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</si>
  <si>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</si>
  <si>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</si>
  <si>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</si>
  <si>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</si>
  <si>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</si>
  <si>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</si>
  <si>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</si>
  <si>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</si>
  <si>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</si>
  <si>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</si>
  <si>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</si>
  <si>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</si>
  <si>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</si>
  <si>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</si>
  <si>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</si>
  <si>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</si>
  <si>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</si>
  <si>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</si>
  <si>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</si>
  <si>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</si>
  <si>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</si>
  <si>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</si>
  <si>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</si>
  <si>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</si>
  <si>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</si>
  <si>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</si>
  <si>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</si>
  <si>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</si>
  <si>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</si>
  <si>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</si>
  <si>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</si>
  <si>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</si>
  <si>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</si>
  <si>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</si>
  <si>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</si>
  <si>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</si>
  <si>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</si>
  <si>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</si>
  <si>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</si>
  <si>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</si>
  <si>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</si>
  <si>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</si>
  <si>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</si>
  <si>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</si>
  <si>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</si>
  <si>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</si>
  <si>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</si>
  <si>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</si>
  <si>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</si>
  <si>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</si>
  <si>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</si>
  <si>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</si>
  <si>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</si>
  <si>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</si>
  <si>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</si>
  <si>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</si>
  <si>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</si>
  <si>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</si>
  <si>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</si>
  <si>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</si>
  <si>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</si>
  <si>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</si>
  <si>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</si>
  <si>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</si>
  <si>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</si>
  <si>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</si>
  <si>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</si>
  <si>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</si>
  <si>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</si>
  <si>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</si>
  <si>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</si>
  <si>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</si>
  <si>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</si>
  <si>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</si>
  <si>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</si>
  <si>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</si>
  <si>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</si>
  <si>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</si>
  <si>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</si>
  <si>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</si>
  <si>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</si>
  <si>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</si>
  <si>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</si>
  <si>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</si>
  <si>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</si>
  <si>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</si>
  <si>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</si>
  <si>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</si>
  <si>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</si>
  <si>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</si>
  <si>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</si>
  <si>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</si>
  <si>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</si>
  <si>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</si>
  <si>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</si>
  <si>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</si>
  <si>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</si>
  <si>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</si>
  <si>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</si>
  <si>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</si>
  <si>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</si>
  <si>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</si>
  <si>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</si>
  <si>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</si>
  <si>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</si>
  <si>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</si>
  <si>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</si>
  <si>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</si>
  <si>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</si>
  <si>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</si>
  <si>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</si>
  <si>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</si>
  <si>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</si>
  <si>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</si>
  <si>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</si>
  <si>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</si>
  <si>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</si>
  <si>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</si>
  <si>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</si>
  <si>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</si>
  <si>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</si>
  <si>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</si>
  <si>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</si>
  <si>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</si>
  <si>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</si>
  <si>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</si>
  <si>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</si>
  <si>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</si>
  <si>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</si>
  <si>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</si>
  <si>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</si>
  <si>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</si>
  <si>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</si>
  <si>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</si>
  <si>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</si>
  <si>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</si>
  <si>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</si>
  <si>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</si>
  <si>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</si>
  <si>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</si>
  <si>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</si>
  <si>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</si>
  <si>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</si>
  <si>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</si>
  <si>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</si>
  <si>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</si>
  <si>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</si>
  <si>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</si>
  <si>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</si>
  <si>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</si>
  <si>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</si>
  <si>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</si>
  <si>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</si>
  <si>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</si>
  <si>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</si>
  <si>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</si>
  <si>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</si>
  <si>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</si>
  <si>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</si>
  <si>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</si>
  <si>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</si>
  <si>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</si>
  <si>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</si>
  <si>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</si>
  <si>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</si>
  <si>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</si>
  <si>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</si>
  <si>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</si>
  <si>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</si>
  <si>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</si>
  <si>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</si>
  <si>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</si>
  <si>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</si>
  <si>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</si>
  <si>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</si>
  <si>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</si>
  <si>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</si>
  <si>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</si>
  <si>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</si>
  <si>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</si>
  <si>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</si>
  <si>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</si>
  <si>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</si>
  <si>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</si>
  <si>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</si>
  <si>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</si>
  <si>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</si>
  <si>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</si>
  <si>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</si>
  <si>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</si>
  <si>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</si>
  <si>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</si>
  <si>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</si>
  <si>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</si>
  <si>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</si>
  <si>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</si>
  <si>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</si>
  <si>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</si>
  <si>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</si>
  <si>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</si>
  <si>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</si>
  <si>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</si>
  <si>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</si>
  <si>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</si>
  <si>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</si>
  <si>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</si>
  <si>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</si>
  <si>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</si>
  <si>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</si>
  <si>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</si>
  <si>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</si>
  <si>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</si>
  <si>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</si>
  <si>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</si>
  <si>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</si>
  <si>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</si>
  <si>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</si>
  <si>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</si>
  <si>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</si>
  <si>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</si>
  <si>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</si>
  <si>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</si>
  <si>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</si>
  <si>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</si>
  <si>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</si>
  <si>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</si>
  <si>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</si>
  <si>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</si>
  <si>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</si>
  <si>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</si>
  <si>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</si>
  <si>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</si>
  <si>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</si>
  <si>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</si>
  <si>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</si>
  <si>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</si>
  <si>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</si>
  <si>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</si>
  <si>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</si>
  <si>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</si>
  <si>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</si>
  <si>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</si>
  <si>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</si>
  <si>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</si>
  <si>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</si>
  <si>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</si>
  <si>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</si>
  <si>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</si>
  <si>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</si>
  <si>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</si>
  <si>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</si>
  <si>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</si>
  <si>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</si>
  <si>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</si>
  <si>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</si>
  <si>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</si>
  <si>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</si>
  <si>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</si>
  <si>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</si>
  <si>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</si>
  <si>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</si>
  <si>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</si>
  <si>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</si>
  <si>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</si>
  <si>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</si>
  <si>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</si>
  <si>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</si>
  <si>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</si>
  <si>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</si>
  <si>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</si>
  <si>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</si>
  <si>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</si>
  <si>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</si>
  <si>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</si>
  <si>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</si>
  <si>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</si>
  <si>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</si>
  <si>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</si>
  <si>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</si>
  <si>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</si>
  <si>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</si>
  <si>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</si>
  <si>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</si>
  <si>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</si>
  <si>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</si>
  <si>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</si>
  <si>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</si>
  <si>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</si>
  <si>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</si>
  <si>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</si>
  <si>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</si>
  <si>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</si>
  <si>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</si>
  <si>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</si>
  <si>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</si>
  <si>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</si>
  <si>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</si>
  <si>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</si>
  <si>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</si>
  <si>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</si>
  <si>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</si>
  <si>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</si>
  <si>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</si>
  <si>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</si>
  <si>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</si>
  <si>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</si>
  <si>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</si>
  <si>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</si>
  <si>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</si>
  <si>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</si>
  <si>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</si>
  <si>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</si>
  <si>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</si>
  <si>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</si>
  <si>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</si>
  <si>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</si>
  <si>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</si>
  <si>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</si>
  <si>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</si>
  <si>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</si>
  <si>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</si>
  <si>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</si>
  <si>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</si>
  <si>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</si>
  <si>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</si>
  <si>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</si>
  <si>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</si>
  <si>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</si>
  <si>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</si>
  <si>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</si>
  <si>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</si>
  <si>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</si>
  <si>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</si>
  <si>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</si>
  <si>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</si>
  <si>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</si>
  <si>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</si>
  <si>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</si>
  <si>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</si>
  <si>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</si>
  <si>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</si>
  <si>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</si>
  <si>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</si>
  <si>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</si>
  <si>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</si>
  <si>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</si>
  <si>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</si>
  <si>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</si>
  <si>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</si>
  <si>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</si>
  <si>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</si>
  <si>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</si>
  <si>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</si>
  <si>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</si>
  <si>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</si>
  <si>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</si>
  <si>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</si>
  <si>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</si>
  <si>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</si>
  <si>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</si>
  <si>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</si>
  <si>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</si>
  <si>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</si>
  <si>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</si>
  <si>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</si>
  <si>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</si>
  <si>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</si>
  <si>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</si>
  <si>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</si>
  <si>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</si>
  <si>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</si>
  <si>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</si>
  <si>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</si>
  <si>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</si>
  <si>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</si>
  <si>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</si>
  <si>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</si>
  <si>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</si>
  <si>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</si>
  <si>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</si>
  <si>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</si>
  <si>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</si>
  <si>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</si>
  <si>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</si>
  <si>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</si>
  <si>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</si>
  <si>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</si>
  <si>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</si>
  <si>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</si>
  <si>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</si>
  <si>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</si>
  <si>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</si>
  <si>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</si>
  <si>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</si>
  <si>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</si>
  <si>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</si>
  <si>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</si>
  <si>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</si>
  <si>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</si>
  <si>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</si>
  <si>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</si>
  <si>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</si>
  <si>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</si>
  <si>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</si>
  <si>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</si>
  <si>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</si>
  <si>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</si>
  <si>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</si>
  <si>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</si>
  <si>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</si>
  <si>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</si>
  <si>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</si>
  <si>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</si>
  <si>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</si>
  <si>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</si>
  <si>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</si>
  <si>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</si>
  <si>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</si>
  <si>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</si>
  <si>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</si>
  <si>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</si>
  <si>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</si>
  <si>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</si>
  <si>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</si>
  <si>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</si>
  <si>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</si>
  <si>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</si>
  <si>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</si>
  <si>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</si>
  <si>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</si>
  <si>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</si>
  <si>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</si>
  <si>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</si>
  <si>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</si>
  <si>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</si>
  <si>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</si>
  <si>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</si>
  <si>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</si>
  <si>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</si>
  <si>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</si>
  <si>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</si>
  <si>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</si>
  <si>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</si>
  <si>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</si>
  <si>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</si>
  <si>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</si>
  <si>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</si>
  <si>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</si>
  <si>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</si>
  <si>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</si>
  <si>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</si>
  <si>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</si>
  <si>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</si>
  <si>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</si>
  <si>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</si>
  <si>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</si>
  <si>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</si>
  <si>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</si>
  <si>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</si>
  <si>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</si>
  <si>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</si>
  <si>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</si>
  <si>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</si>
  <si>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</si>
  <si>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</si>
  <si>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</si>
  <si>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</si>
  <si>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</si>
  <si>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</si>
  <si>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</si>
  <si>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</si>
  <si>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</si>
  <si>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</si>
  <si>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</si>
  <si>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</si>
  <si>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</si>
  <si>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</si>
  <si>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</si>
  <si>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</si>
  <si>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</si>
  <si>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</si>
  <si>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</si>
  <si>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</si>
  <si>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</si>
  <si>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</si>
  <si>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</si>
  <si>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</si>
  <si>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</si>
  <si>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</si>
  <si>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</si>
  <si>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</si>
  <si>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</si>
  <si>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</si>
  <si>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</si>
  <si>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</si>
  <si>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</si>
  <si>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</si>
  <si>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</si>
  <si>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</si>
  <si>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</si>
  <si>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</si>
  <si>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</si>
  <si>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</si>
  <si>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</si>
  <si>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</si>
  <si>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</si>
  <si>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</si>
  <si>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</si>
  <si>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</si>
  <si>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</si>
  <si>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</si>
  <si>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</si>
  <si>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</si>
  <si>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</si>
  <si>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</si>
  <si>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</si>
  <si>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</si>
  <si>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</si>
  <si>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</si>
  <si>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</si>
  <si>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</si>
  <si>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</si>
  <si>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</si>
  <si>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</si>
  <si>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</si>
  <si>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</si>
  <si>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</si>
  <si>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</si>
  <si>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</si>
  <si>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</si>
  <si>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</si>
  <si>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</si>
  <si>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</si>
  <si>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</si>
  <si>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</si>
  <si>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</si>
  <si>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</si>
  <si>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</si>
  <si>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</si>
  <si>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</si>
  <si>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</si>
  <si>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</si>
  <si>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</si>
  <si>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</si>
  <si>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</si>
  <si>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</si>
  <si>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</si>
  <si>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</si>
  <si>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</si>
  <si>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</si>
  <si>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</si>
  <si>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</si>
  <si>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</si>
  <si>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</si>
  <si>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</si>
  <si>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</si>
  <si>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</si>
  <si>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</si>
  <si>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</si>
  <si>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</si>
  <si>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</si>
  <si>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</si>
  <si>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</si>
  <si>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</si>
  <si>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</si>
  <si>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</si>
  <si>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</si>
  <si>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</si>
  <si>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</si>
  <si>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</si>
  <si>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</si>
  <si>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</si>
  <si>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</si>
  <si>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</si>
  <si>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</si>
  <si>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</si>
  <si>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</si>
  <si>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</si>
  <si>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</si>
  <si>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</si>
  <si>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</si>
  <si>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</si>
  <si>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</si>
  <si>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</si>
  <si>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</si>
  <si>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</si>
  <si>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</si>
  <si>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</si>
  <si>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</si>
  <si>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</si>
  <si>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</si>
  <si>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</si>
  <si>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</si>
  <si>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</si>
  <si>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</si>
  <si>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</si>
  <si>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</si>
  <si>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</si>
  <si>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</si>
  <si>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</si>
  <si>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</si>
  <si>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</si>
  <si>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</si>
  <si>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</si>
  <si>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</si>
  <si>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</si>
  <si>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</si>
  <si>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</si>
  <si>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</si>
  <si>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</si>
  <si>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</si>
  <si>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</si>
  <si>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</si>
  <si>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</si>
  <si>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</si>
  <si>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</si>
  <si>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</si>
  <si>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</si>
  <si>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</si>
  <si>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</si>
  <si>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</si>
  <si>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</si>
  <si>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</si>
  <si>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</si>
  <si>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</si>
  <si>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</si>
  <si>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</si>
  <si>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</si>
  <si>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</si>
  <si>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</si>
  <si>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</si>
  <si>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</si>
  <si>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</si>
  <si>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</si>
  <si>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</si>
  <si>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</si>
  <si>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</si>
  <si>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</si>
  <si>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</si>
  <si>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</si>
  <si>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</si>
  <si>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</si>
  <si>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</si>
  <si>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</si>
  <si>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</si>
  <si>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</si>
  <si>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</si>
  <si>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</si>
  <si>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</si>
  <si>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</si>
  <si>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</si>
  <si>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</si>
  <si>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</si>
  <si>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</si>
  <si>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</si>
  <si>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</si>
  <si>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</si>
  <si>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</si>
  <si>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</si>
  <si>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</si>
  <si>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</si>
  <si>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</si>
  <si>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</si>
  <si>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</si>
  <si>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</si>
  <si>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</si>
  <si>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</si>
  <si>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</si>
  <si>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</si>
  <si>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</si>
  <si>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</si>
  <si>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</si>
  <si>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</si>
  <si>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</si>
  <si>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</si>
  <si>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</si>
  <si>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</si>
  <si>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</si>
  <si>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</si>
  <si>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</si>
  <si>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</si>
  <si>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</si>
  <si>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</si>
  <si>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</si>
  <si>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</si>
  <si>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</si>
  <si>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</si>
  <si>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</si>
  <si>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</si>
  <si>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</si>
  <si>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</si>
  <si>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</si>
  <si>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</si>
  <si>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</si>
  <si>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</si>
  <si>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</si>
  <si>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</si>
  <si>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</si>
  <si>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</si>
  <si>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</si>
  <si>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</si>
  <si>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</si>
  <si>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</si>
  <si>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</si>
  <si>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</si>
  <si>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</si>
  <si>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</si>
  <si>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</si>
  <si>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</si>
  <si>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</si>
  <si>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</si>
  <si>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</si>
  <si>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</si>
  <si>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</si>
  <si>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</si>
  <si>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</si>
  <si>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</si>
  <si>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</si>
  <si>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</si>
  <si>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</si>
  <si>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</si>
  <si>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</si>
  <si>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</si>
  <si>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</si>
  <si>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</si>
  <si>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</si>
  <si>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</si>
  <si>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</si>
  <si>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</si>
  <si>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</si>
  <si>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</si>
  <si>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</si>
  <si>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</si>
  <si>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</si>
  <si>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</si>
  <si>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</si>
  <si>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</si>
  <si>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</si>
  <si>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</si>
  <si>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</si>
  <si>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</si>
  <si>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</si>
  <si>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</si>
  <si>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</si>
  <si>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</si>
  <si>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</si>
  <si>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</si>
  <si>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</si>
  <si>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</si>
  <si>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</si>
  <si>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</si>
  <si>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</si>
  <si>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</si>
  <si>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</si>
  <si>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</si>
  <si>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</si>
  <si>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</si>
  <si>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</si>
  <si>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</si>
  <si>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</si>
  <si>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</si>
  <si>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</si>
  <si>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</si>
  <si>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</si>
  <si>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</si>
  <si>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</si>
  <si>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</si>
  <si>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</si>
  <si>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</si>
  <si>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</si>
  <si>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</si>
  <si>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</si>
  <si>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</si>
  <si>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</si>
  <si>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</si>
  <si>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</si>
  <si>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</si>
  <si>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</si>
  <si>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</si>
  <si>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</si>
  <si>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</si>
  <si>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</si>
  <si>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</si>
  <si>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</si>
  <si>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</si>
  <si>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</si>
  <si>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</si>
  <si>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</si>
  <si>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</si>
  <si>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</si>
  <si>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</si>
  <si>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</si>
  <si>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</si>
  <si>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</si>
  <si>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</si>
  <si>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</si>
  <si>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</si>
  <si>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</si>
  <si>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</si>
  <si>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</si>
  <si>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</si>
  <si>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</si>
  <si>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</si>
  <si>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</si>
  <si>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</si>
  <si>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</si>
  <si>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</si>
  <si>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</si>
  <si>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</si>
  <si>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</si>
  <si>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</si>
  <si>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</si>
  <si>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</si>
  <si>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</si>
  <si>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</si>
  <si>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</si>
  <si>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</si>
  <si>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</si>
  <si>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</si>
  <si>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</si>
  <si>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</si>
  <si>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</si>
  <si>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</si>
  <si>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</si>
  <si>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</si>
  <si>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</si>
  <si>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</si>
  <si>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</si>
  <si>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</si>
  <si>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</si>
  <si>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</si>
  <si>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</si>
  <si>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</si>
  <si>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</si>
  <si>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</si>
  <si>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</si>
  <si>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</si>
  <si>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</si>
  <si>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</si>
  <si>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</si>
  <si>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</si>
  <si>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</si>
  <si>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</si>
  <si>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</si>
  <si>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</si>
  <si>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</si>
  <si>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</si>
  <si>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</si>
  <si>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</si>
  <si>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</si>
  <si>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</si>
  <si>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</si>
  <si>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</si>
  <si>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</si>
  <si>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</si>
  <si>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</si>
  <si>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</si>
  <si>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</si>
  <si>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</si>
  <si>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</si>
  <si>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</si>
  <si>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</si>
  <si>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</si>
  <si>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</si>
  <si>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</si>
  <si>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</si>
  <si>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</si>
  <si>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</si>
  <si>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</si>
  <si>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</si>
  <si>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</si>
  <si>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</si>
  <si>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</si>
  <si>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</si>
  <si>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</si>
  <si>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</si>
  <si>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</si>
  <si>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</si>
  <si>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</si>
  <si>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</si>
  <si>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</si>
  <si>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</si>
  <si>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</si>
  <si>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</si>
  <si>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</si>
  <si>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</si>
  <si>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</si>
  <si>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</si>
  <si>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</si>
  <si>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</si>
  <si>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</si>
  <si>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</si>
  <si>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</si>
  <si>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</si>
  <si>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</si>
  <si>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</si>
  <si>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</si>
  <si>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</si>
  <si>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</si>
  <si>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</si>
  <si>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</si>
  <si>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</si>
  <si>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</si>
  <si>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</si>
  <si>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</si>
  <si>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</si>
  <si>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</si>
  <si>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</si>
  <si>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</si>
  <si>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</si>
  <si>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</si>
  <si>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</si>
  <si>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</si>
  <si>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</si>
  <si>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</si>
  <si>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</si>
  <si>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</si>
  <si>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</si>
  <si>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</si>
  <si>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</si>
  <si>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</si>
  <si>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</si>
  <si>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</si>
  <si>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</si>
  <si>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</si>
  <si>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</si>
  <si>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</si>
  <si>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</si>
  <si>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</si>
  <si>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</si>
  <si>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</si>
  <si>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</si>
  <si>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</si>
  <si>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</si>
  <si>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</si>
  <si>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</si>
  <si>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</si>
  <si>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</si>
  <si>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</si>
  <si>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</si>
  <si>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</si>
  <si>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</si>
  <si>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</si>
  <si>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</si>
  <si>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</si>
  <si>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</si>
  <si>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</si>
  <si>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</si>
  <si>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</si>
  <si>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</si>
  <si>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</si>
  <si>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</si>
  <si>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</si>
  <si>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</si>
  <si>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</si>
  <si>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</si>
  <si>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</si>
  <si>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</si>
  <si>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</si>
  <si>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</si>
  <si>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</si>
  <si>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</si>
  <si>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</si>
  <si>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</si>
  <si>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</si>
  <si>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</si>
  <si>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</si>
  <si>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</si>
  <si>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</si>
  <si>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</si>
  <si>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</si>
  <si>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</si>
  <si>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</si>
  <si>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</si>
  <si>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</si>
  <si>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</si>
  <si>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</si>
  <si>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</si>
  <si>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</si>
  <si>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</si>
  <si>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</si>
  <si>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</si>
  <si>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</si>
  <si>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</si>
  <si>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</si>
  <si>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</si>
  <si>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</si>
  <si>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</si>
  <si>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</si>
  <si>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</si>
  <si>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</si>
  <si>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</si>
  <si>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</si>
  <si>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</si>
  <si>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</si>
  <si>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</si>
  <si>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</si>
  <si>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</si>
  <si>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</si>
  <si>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</si>
  <si>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</si>
  <si>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</si>
  <si>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</si>
  <si>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</si>
  <si>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</si>
  <si>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</si>
  <si>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</si>
  <si>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</si>
  <si>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</si>
  <si>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</si>
  <si>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</si>
  <si>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</si>
  <si>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</si>
  <si>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</si>
  <si>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</si>
  <si>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</si>
  <si>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</si>
  <si>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</si>
  <si>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</si>
  <si>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</si>
  <si>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</si>
  <si>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</si>
  <si>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</si>
  <si>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</si>
  <si>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</si>
  <si>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</si>
  <si>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</si>
  <si>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</si>
  <si>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</si>
  <si>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</si>
  <si>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</si>
  <si>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</si>
  <si>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</si>
  <si>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</si>
  <si>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</si>
  <si>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</si>
  <si>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</si>
  <si>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</si>
  <si>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</si>
  <si>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</si>
  <si>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</si>
  <si>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</si>
  <si>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</si>
  <si>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</si>
  <si>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</si>
  <si>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</si>
  <si>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</si>
  <si>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</si>
  <si>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</si>
  <si>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</si>
  <si>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</si>
  <si>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</si>
  <si>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</si>
  <si>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</si>
  <si>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</si>
  <si>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</si>
  <si>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</si>
  <si>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</si>
  <si>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</si>
  <si>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</si>
  <si>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</si>
  <si>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</si>
  <si>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</si>
  <si>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</si>
  <si>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</si>
  <si>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</si>
  <si>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</si>
  <si>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</si>
  <si>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</si>
  <si>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</si>
  <si>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</si>
  <si>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</si>
  <si>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</si>
  <si>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</si>
  <si>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</si>
  <si>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</si>
  <si>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</si>
  <si>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</si>
  <si>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</si>
  <si>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</si>
  <si>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</si>
  <si>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</si>
  <si>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</si>
  <si>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</si>
  <si>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</si>
  <si>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</si>
  <si>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</si>
  <si>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</si>
  <si>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</si>
  <si>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</si>
  <si>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</si>
  <si>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</si>
  <si>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</si>
  <si>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</si>
  <si>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</si>
  <si>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</si>
  <si>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</si>
  <si>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</si>
  <si>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</si>
  <si>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</si>
  <si>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</si>
  <si>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</si>
  <si>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</si>
  <si>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</si>
  <si>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</si>
  <si>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</si>
  <si>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</si>
  <si>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</si>
  <si>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</si>
  <si>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</si>
  <si>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</si>
  <si>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</si>
  <si>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</si>
  <si>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</si>
  <si>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</si>
  <si>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</si>
  <si>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</si>
  <si>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</si>
  <si>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</si>
  <si>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</si>
  <si>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</si>
  <si>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</si>
  <si>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</si>
  <si>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</si>
  <si>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</si>
  <si>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</si>
  <si>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</si>
  <si>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</si>
  <si>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</si>
  <si>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</si>
  <si>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</si>
  <si>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</si>
  <si>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</si>
  <si>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</si>
  <si>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</si>
  <si>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</si>
  <si>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</si>
  <si>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</si>
  <si>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</si>
  <si>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</si>
  <si>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</si>
  <si>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</si>
  <si>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</si>
  <si>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</si>
  <si>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</si>
  <si>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</si>
  <si>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</si>
  <si>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</si>
  <si>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</si>
  <si>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</si>
  <si>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</si>
  <si>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</si>
  <si>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</si>
  <si>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</si>
  <si>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</si>
  <si>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</si>
  <si>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</si>
  <si>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</si>
  <si>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</si>
  <si>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</si>
  <si>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</si>
  <si>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</si>
  <si>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</si>
  <si>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</si>
  <si>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</si>
  <si>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</si>
  <si>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</si>
  <si>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</si>
  <si>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</si>
  <si>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</si>
  <si>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</si>
  <si>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</si>
  <si>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</si>
  <si>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</si>
  <si>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</si>
  <si>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</si>
  <si>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</si>
  <si>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</si>
  <si>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</si>
  <si>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</si>
  <si>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</si>
  <si>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</si>
  <si>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</si>
  <si>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</si>
  <si>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</si>
  <si>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</si>
  <si>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</si>
  <si>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</si>
  <si>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</si>
  <si>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</si>
  <si>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</si>
  <si>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</si>
  <si>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</si>
  <si>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</si>
  <si>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</si>
  <si>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</si>
  <si>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</si>
  <si>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</si>
  <si>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</si>
  <si>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</si>
  <si>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</si>
  <si>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</si>
  <si>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</si>
  <si>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</si>
  <si>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</si>
  <si>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</si>
  <si>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</si>
  <si>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</si>
  <si>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</si>
  <si>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</si>
  <si>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</si>
  <si>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</si>
  <si>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</si>
  <si>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</si>
  <si>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</si>
  <si>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</si>
  <si>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</si>
  <si>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</si>
  <si>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</si>
  <si>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</si>
  <si>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</si>
  <si>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</si>
  <si>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</si>
  <si>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</si>
  <si>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</si>
  <si>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</si>
  <si>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</si>
  <si>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</si>
  <si>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</si>
  <si>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</si>
  <si>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</si>
  <si>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</si>
  <si>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</si>
  <si>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</si>
  <si>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</si>
  <si>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</si>
  <si>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</si>
  <si>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</si>
  <si>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</si>
  <si>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</si>
  <si>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</si>
  <si>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</si>
  <si>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</si>
  <si>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</si>
  <si>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</si>
  <si>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</si>
  <si>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</si>
  <si>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</si>
  <si>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</si>
  <si>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</si>
  <si>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</si>
  <si>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</si>
  <si>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</si>
  <si>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</si>
  <si>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</si>
  <si>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</si>
  <si>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</si>
  <si>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</si>
  <si>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</si>
  <si>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</si>
  <si>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</si>
  <si>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</si>
  <si>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</si>
  <si>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</si>
  <si>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</si>
  <si>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</si>
  <si>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</si>
  <si>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</si>
  <si>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</si>
  <si>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</si>
  <si>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</si>
  <si>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</si>
  <si>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</si>
  <si>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</si>
  <si>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</si>
  <si>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</si>
  <si>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</si>
  <si>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</si>
  <si>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</si>
  <si>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</si>
  <si>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</si>
  <si>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</si>
  <si>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</si>
  <si>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</si>
  <si>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</si>
  <si>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</si>
  <si>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</si>
  <si>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</si>
  <si>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</si>
  <si>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</si>
  <si>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</si>
  <si>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</si>
  <si>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</si>
  <si>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</si>
  <si>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</si>
  <si>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</si>
  <si>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</si>
  <si>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</si>
  <si>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</si>
  <si>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</si>
  <si>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</si>
  <si>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</si>
  <si>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</si>
  <si>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</si>
  <si>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</si>
  <si>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</si>
  <si>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</si>
  <si>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</si>
  <si>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</si>
  <si>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</si>
  <si>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</si>
  <si>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</si>
  <si>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</si>
  <si>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</si>
  <si>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</si>
  <si>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</si>
  <si>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</si>
  <si>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</si>
  <si>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</si>
  <si>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</si>
  <si>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</si>
  <si>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</si>
  <si>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</si>
  <si>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</si>
  <si>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</si>
  <si>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</si>
  <si>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</si>
  <si>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</si>
  <si>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</si>
  <si>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</si>
  <si>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</si>
  <si>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</si>
  <si>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</si>
  <si>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</si>
  <si>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</si>
  <si>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</si>
  <si>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</si>
  <si>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</si>
  <si>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</si>
  <si>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</si>
  <si>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</si>
  <si>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</si>
  <si>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</si>
  <si>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</si>
  <si>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</si>
  <si>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</si>
  <si>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</si>
  <si>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</si>
  <si>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</si>
  <si>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</si>
  <si>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</si>
  <si>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</si>
  <si>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</si>
  <si>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</si>
  <si>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</si>
  <si>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</si>
  <si>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</si>
  <si>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</si>
  <si>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</si>
  <si>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</si>
  <si>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</si>
  <si>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</si>
  <si>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</si>
  <si>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</si>
  <si>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</si>
  <si>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</si>
  <si>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</si>
  <si>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</si>
  <si>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</si>
  <si>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</si>
  <si>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</si>
  <si>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</si>
  <si>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</si>
  <si>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</si>
  <si>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</si>
  <si>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</si>
  <si>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</si>
  <si>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</si>
  <si>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</si>
  <si>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</si>
  <si>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</si>
  <si>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</si>
  <si>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</si>
  <si>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</si>
  <si>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</si>
  <si>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</si>
  <si>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</si>
  <si>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</si>
  <si>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</si>
  <si>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</si>
  <si>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</si>
  <si>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</si>
  <si>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</si>
  <si>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</si>
  <si>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</si>
  <si>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</si>
  <si>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</si>
  <si>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</si>
  <si>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</si>
  <si>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</si>
  <si>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</si>
  <si>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</si>
  <si>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</si>
  <si>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</si>
  <si>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</si>
  <si>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</si>
  <si>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</si>
  <si>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</si>
  <si>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</si>
  <si>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</si>
  <si>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</si>
  <si>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</si>
  <si>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</si>
  <si>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</si>
  <si>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</si>
  <si>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</si>
  <si>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</si>
  <si>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</si>
  <si>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</si>
  <si>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</si>
  <si>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</si>
  <si>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</si>
  <si>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</si>
  <si>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</si>
  <si>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</si>
  <si>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</si>
  <si>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</si>
  <si>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</si>
  <si>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</si>
  <si>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</si>
  <si>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</si>
  <si>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</si>
  <si>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</si>
  <si>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</si>
  <si>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</si>
  <si>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</si>
  <si>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</si>
  <si>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</si>
  <si>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</si>
  <si>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</si>
  <si>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</si>
  <si>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</si>
  <si>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</si>
  <si>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</si>
  <si>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</si>
  <si>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</si>
  <si>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</si>
  <si>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</si>
  <si>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</si>
  <si>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</si>
  <si>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</si>
  <si>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</si>
  <si>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</si>
  <si>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</si>
  <si>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</si>
  <si>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</si>
  <si>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</si>
  <si>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</si>
  <si>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</si>
  <si>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</si>
  <si>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</si>
  <si>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</si>
  <si>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</si>
  <si>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</si>
  <si>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</si>
  <si>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</si>
  <si>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</si>
  <si>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</si>
  <si>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</si>
  <si>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</si>
  <si>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</si>
  <si>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</si>
  <si>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</si>
  <si>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</si>
  <si>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</si>
  <si>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</si>
  <si>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</si>
  <si>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</si>
  <si>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</si>
  <si>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</si>
  <si>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</si>
  <si>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</si>
  <si>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</si>
  <si>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</si>
  <si>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</si>
  <si>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</si>
  <si>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</si>
  <si>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</si>
  <si>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</si>
  <si>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</si>
  <si>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</si>
  <si>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</si>
  <si>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</si>
  <si>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</si>
  <si>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</si>
  <si>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</si>
  <si>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</si>
  <si>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</si>
  <si>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</si>
  <si>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</si>
  <si>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</si>
  <si>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</si>
  <si>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</si>
  <si>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</si>
  <si>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</si>
  <si>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</si>
  <si>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</si>
  <si>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</si>
  <si>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</si>
  <si>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</si>
  <si>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</si>
  <si>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</si>
  <si>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</si>
  <si>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</si>
  <si>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</si>
  <si>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</si>
  <si>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</si>
  <si>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</si>
  <si>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</si>
  <si>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</si>
  <si>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</si>
  <si>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</si>
  <si>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</si>
  <si>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</si>
  <si>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</si>
  <si>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</si>
  <si>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</si>
  <si>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</si>
  <si>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</si>
  <si>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</si>
  <si>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</si>
  <si>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</si>
  <si>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</si>
  <si>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</si>
  <si>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</si>
  <si>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</si>
  <si>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</si>
  <si>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</si>
  <si>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</si>
  <si>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</si>
  <si>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</si>
  <si>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</si>
  <si>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</si>
  <si>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</si>
  <si>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</si>
  <si>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</si>
  <si>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</si>
  <si>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</si>
  <si>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</si>
  <si>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</si>
  <si>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</si>
  <si>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</si>
  <si>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</si>
  <si>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</si>
  <si>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</si>
  <si>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</si>
  <si>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</si>
  <si>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</si>
  <si>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</si>
  <si>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</si>
  <si>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</si>
  <si>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</si>
  <si>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</si>
  <si>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</si>
  <si>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</si>
  <si>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</si>
  <si>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</si>
  <si>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</si>
  <si>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</si>
  <si>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</si>
  <si>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</si>
  <si>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</si>
  <si>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</si>
  <si>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</si>
  <si>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</si>
  <si>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</si>
  <si>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</si>
  <si>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</si>
  <si>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</si>
  <si>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</si>
  <si>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</si>
  <si>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</si>
  <si>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</si>
  <si>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</si>
  <si>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</si>
  <si>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</si>
  <si>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</si>
  <si>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</si>
  <si>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</si>
  <si>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</si>
  <si>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</si>
  <si>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</si>
  <si>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</si>
  <si>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</si>
  <si>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</si>
  <si>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</si>
  <si>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</si>
  <si>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</si>
  <si>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</si>
  <si>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</si>
  <si>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</si>
  <si>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</si>
  <si>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</si>
  <si>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</si>
  <si>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</si>
  <si>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</si>
  <si>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</si>
  <si>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</si>
  <si>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</si>
  <si>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</si>
  <si>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</si>
  <si>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</si>
  <si>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</si>
  <si>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</si>
  <si>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</si>
  <si>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</si>
  <si>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</si>
  <si>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</si>
  <si>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</si>
  <si>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</si>
  <si>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</si>
  <si>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</si>
  <si>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</si>
  <si>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</si>
  <si>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</si>
  <si>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</si>
  <si>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</si>
  <si>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</si>
  <si>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</si>
  <si>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</si>
  <si>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</si>
  <si>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</si>
  <si>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</si>
  <si>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</si>
  <si>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</si>
  <si>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</si>
  <si>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</si>
  <si>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</si>
  <si>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</si>
  <si>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</si>
  <si>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</si>
  <si>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</si>
  <si>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</si>
  <si>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</si>
  <si>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</si>
  <si>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</si>
  <si>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</si>
  <si>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</si>
  <si>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</si>
  <si>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</si>
  <si>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</si>
  <si>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</si>
  <si>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</si>
  <si>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</si>
  <si>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</si>
  <si>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</si>
  <si>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</si>
  <si>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</si>
  <si>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</si>
  <si>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</si>
  <si>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</si>
  <si>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</si>
  <si>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</si>
  <si>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</si>
  <si>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</si>
  <si>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</si>
  <si>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</si>
  <si>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</si>
  <si>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</si>
  <si>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</si>
  <si>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</si>
  <si>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</si>
  <si>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</si>
  <si>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</si>
  <si>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</si>
  <si>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</si>
  <si>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</si>
  <si>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</si>
  <si>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</si>
  <si>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</si>
  <si>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</si>
  <si>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</si>
  <si>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</si>
  <si>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</si>
  <si>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</si>
  <si>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</si>
  <si>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</si>
  <si>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</si>
  <si>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</si>
  <si>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</si>
  <si>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</si>
  <si>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</si>
  <si>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</si>
  <si>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</si>
  <si>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</si>
  <si>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</si>
  <si>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</si>
  <si>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</si>
  <si>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</si>
  <si>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</si>
  <si>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</si>
  <si>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</si>
  <si>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</si>
  <si>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</si>
  <si>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</si>
  <si>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</si>
  <si>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</si>
  <si>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</si>
  <si>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</si>
  <si>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</si>
  <si>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</si>
  <si>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</si>
  <si>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</si>
  <si>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</si>
  <si>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</si>
  <si>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</si>
  <si>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</si>
  <si>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</si>
  <si>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</si>
  <si>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</si>
  <si>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</si>
  <si>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</si>
  <si>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</si>
  <si>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</si>
  <si>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</si>
  <si>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</si>
  <si>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</si>
  <si>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</si>
  <si>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</si>
  <si>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</si>
  <si>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</si>
  <si>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</si>
  <si>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</si>
  <si>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</si>
  <si>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</si>
  <si>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</si>
  <si>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</si>
  <si>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</si>
  <si>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</si>
  <si>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</si>
  <si>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</si>
  <si>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</si>
  <si>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</si>
  <si>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</si>
  <si>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</si>
  <si>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</si>
  <si>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</si>
  <si>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</si>
  <si>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</si>
  <si>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</si>
  <si>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</si>
  <si>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</si>
  <si>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</si>
  <si>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</si>
  <si>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</si>
  <si>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</si>
  <si>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</si>
  <si>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</si>
  <si>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</si>
  <si>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</si>
  <si>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</si>
  <si>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</si>
  <si>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</si>
  <si>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</si>
  <si>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</si>
  <si>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</si>
  <si>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</si>
  <si>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</si>
  <si>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</si>
  <si>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</si>
  <si>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</si>
  <si>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</si>
  <si>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</si>
  <si>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</si>
  <si>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</si>
  <si>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</si>
  <si>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</si>
  <si>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</si>
  <si>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</si>
  <si>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</si>
  <si>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</si>
  <si>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</si>
  <si>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</si>
  <si>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</si>
  <si>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</si>
  <si>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</si>
  <si>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</si>
  <si>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</si>
  <si>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</si>
  <si>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</si>
  <si>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</si>
  <si>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</si>
  <si>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</si>
  <si>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</si>
  <si>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</si>
  <si>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</si>
  <si>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</si>
  <si>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</si>
  <si>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</si>
  <si>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</si>
  <si>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</si>
  <si>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</si>
  <si>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</si>
  <si>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</si>
  <si>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</si>
  <si>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</si>
  <si>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</si>
  <si>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</si>
  <si>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</si>
  <si>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</si>
  <si>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</si>
  <si>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</si>
  <si>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</si>
  <si>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</si>
  <si>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</si>
  <si>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</si>
  <si>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</si>
  <si>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</si>
  <si>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</si>
  <si>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</si>
  <si>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</si>
  <si>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</si>
  <si>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</si>
  <si>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</si>
  <si>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</si>
  <si>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</si>
  <si>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</si>
  <si>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</si>
  <si>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</si>
  <si>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</si>
  <si>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</si>
  <si>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</si>
  <si>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</si>
  <si>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</si>
  <si>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</si>
  <si>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</si>
  <si>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</si>
  <si>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</si>
  <si>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</si>
  <si>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</si>
  <si>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</si>
  <si>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</si>
  <si>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</si>
  <si>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</si>
  <si>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</si>
  <si>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</si>
  <si>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</si>
  <si>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</si>
  <si>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</si>
  <si>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</si>
  <si>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</si>
  <si>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</si>
  <si>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</si>
  <si>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</si>
  <si>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</si>
  <si>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</si>
  <si>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</si>
  <si>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</si>
  <si>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</si>
  <si>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</si>
  <si>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</si>
  <si>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</si>
  <si>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</si>
  <si>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</si>
  <si>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</si>
  <si>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</si>
  <si>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</si>
  <si>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</si>
  <si>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</si>
  <si>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</si>
  <si>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</si>
  <si>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</si>
  <si>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</si>
  <si>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</si>
  <si>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</si>
  <si>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</si>
  <si>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</si>
  <si>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</si>
  <si>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</si>
  <si>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</si>
  <si>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</si>
  <si>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</si>
  <si>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</si>
  <si>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</si>
  <si>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</si>
  <si>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</si>
  <si>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</si>
  <si>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</si>
  <si>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</si>
  <si>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</si>
  <si>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</si>
  <si>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</si>
  <si>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</si>
  <si>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</si>
  <si>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</si>
  <si>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</si>
  <si>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</si>
  <si>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</si>
  <si>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</si>
  <si>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</si>
  <si>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</si>
  <si>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</si>
  <si>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</si>
  <si>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</si>
  <si>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</si>
  <si>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</si>
  <si>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</si>
  <si>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</si>
  <si>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</si>
  <si>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</si>
  <si>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</si>
  <si>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</si>
  <si>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</si>
  <si>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</si>
  <si>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</si>
  <si>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</si>
  <si>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</si>
  <si>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</si>
  <si>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</si>
  <si>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</si>
  <si>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</si>
  <si>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</si>
  <si>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</si>
  <si>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</si>
  <si>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</si>
  <si>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</si>
  <si>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</si>
  <si>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</si>
  <si>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</si>
  <si>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</si>
  <si>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</si>
  <si>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</si>
  <si>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</si>
  <si>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</si>
  <si>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</si>
  <si>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</si>
  <si>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</si>
  <si>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</si>
  <si>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</si>
  <si>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</si>
  <si>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</si>
  <si>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</si>
  <si>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</si>
  <si>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</si>
  <si>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</si>
  <si>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</si>
  <si>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</si>
  <si>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</si>
  <si>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</si>
  <si>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</si>
  <si>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</si>
  <si>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</si>
  <si>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</si>
  <si>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</si>
  <si>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</si>
  <si>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</si>
  <si>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</si>
  <si>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</si>
  <si>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</si>
  <si>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</si>
  <si>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</si>
  <si>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</si>
  <si>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</si>
  <si>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</si>
  <si>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</si>
  <si>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</si>
  <si>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</si>
  <si>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</si>
  <si>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</si>
  <si>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</si>
  <si>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</si>
  <si>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</si>
  <si>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</si>
  <si>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</si>
  <si>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</si>
  <si>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</si>
  <si>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</si>
  <si>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</si>
  <si>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</si>
  <si>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</si>
  <si>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</si>
  <si>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</si>
  <si>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</si>
  <si>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</si>
  <si>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</si>
  <si>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</si>
  <si>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</si>
  <si>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</si>
  <si>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</si>
  <si>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</si>
  <si>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</si>
  <si>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</si>
  <si>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</si>
  <si>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</si>
  <si>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</si>
  <si>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</si>
  <si>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</si>
  <si>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</si>
  <si>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</si>
  <si>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</si>
  <si>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</si>
  <si>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</si>
  <si>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</si>
  <si>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</si>
  <si>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</si>
  <si>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</si>
  <si>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</si>
  <si>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</si>
  <si>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</si>
  <si>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</si>
  <si>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</si>
  <si>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</si>
  <si>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</si>
  <si>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</si>
  <si>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</si>
  <si>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</si>
  <si>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</si>
  <si>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</si>
  <si>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</si>
  <si>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</si>
  <si>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</si>
  <si>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</si>
  <si>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</si>
  <si>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</si>
  <si>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</si>
  <si>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</si>
  <si>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</si>
  <si>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</si>
  <si>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</si>
  <si>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</si>
  <si>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</si>
  <si>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</si>
  <si>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</si>
  <si>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</si>
  <si>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</si>
  <si>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</si>
  <si>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</si>
  <si>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</si>
  <si>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</si>
  <si>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</si>
  <si>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</si>
  <si>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</si>
  <si>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</si>
  <si>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</si>
  <si>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</si>
  <si>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</si>
  <si>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</si>
  <si>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</si>
  <si>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</si>
  <si>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</si>
  <si>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</si>
  <si>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</si>
  <si>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</si>
  <si>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</si>
  <si>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</si>
  <si>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</si>
  <si>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</si>
  <si>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</si>
  <si>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</si>
  <si>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</si>
  <si>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</si>
  <si>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</si>
  <si>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</si>
  <si>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</si>
  <si>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</si>
  <si>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</si>
  <si>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</si>
  <si>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</si>
  <si>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</si>
  <si>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</si>
  <si>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</si>
  <si>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</si>
  <si>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</si>
  <si>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</si>
  <si>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</si>
  <si>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</si>
  <si>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</si>
  <si>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</si>
  <si>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</si>
  <si>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</si>
  <si>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</si>
  <si>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</si>
  <si>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</si>
  <si>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</si>
  <si>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</si>
  <si>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</si>
  <si>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</si>
  <si>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</si>
  <si>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</si>
  <si>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</si>
  <si>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</si>
  <si>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</si>
  <si>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</si>
  <si>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</si>
  <si>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</si>
  <si>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</si>
  <si>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</si>
  <si>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</si>
  <si>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</si>
  <si>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</si>
  <si>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</si>
  <si>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</si>
  <si>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</si>
  <si>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</si>
  <si>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</si>
  <si>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</si>
  <si>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</si>
  <si>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</si>
  <si>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</si>
  <si>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</si>
  <si>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</si>
  <si>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</si>
  <si>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</si>
  <si>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</si>
  <si>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</si>
  <si>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</si>
  <si>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</si>
  <si>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</si>
  <si>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</si>
  <si>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</si>
  <si>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</si>
  <si>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</si>
  <si>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</si>
  <si>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</si>
  <si>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</si>
  <si>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</si>
  <si>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</si>
  <si>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</si>
  <si>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</si>
  <si>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</si>
  <si>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</si>
  <si>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</si>
  <si>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</si>
  <si>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</si>
  <si>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</si>
  <si>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</si>
  <si>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</si>
  <si>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</si>
  <si>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</si>
  <si>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</si>
  <si>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</si>
  <si>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</si>
  <si>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</si>
  <si>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</si>
  <si>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</si>
  <si>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</si>
  <si>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</si>
  <si>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</si>
  <si>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</si>
  <si>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</si>
  <si>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</si>
  <si>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</si>
  <si>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</si>
  <si>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</si>
  <si>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</si>
  <si>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</si>
  <si>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</si>
  <si>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</si>
  <si>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</si>
  <si>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</si>
  <si>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</si>
  <si>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</si>
  <si>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</si>
  <si>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</si>
  <si>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</si>
  <si>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</si>
  <si>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</si>
  <si>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</si>
  <si>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</si>
  <si>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</si>
  <si>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</si>
  <si>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</si>
  <si>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</si>
  <si>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</si>
  <si>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</si>
  <si>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</si>
  <si>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</si>
  <si>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</si>
  <si>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</si>
  <si>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</si>
  <si>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</si>
  <si>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</si>
  <si>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</si>
  <si>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</si>
  <si>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</si>
  <si>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</si>
  <si>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</si>
  <si>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</si>
  <si>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</si>
  <si>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</si>
  <si>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</si>
  <si>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</si>
  <si>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</si>
  <si>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</si>
  <si>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</si>
  <si>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</si>
  <si>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</si>
  <si>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</si>
  <si>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</si>
  <si>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</si>
  <si>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</si>
  <si>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</si>
  <si>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</si>
  <si>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</si>
  <si>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</si>
  <si>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</si>
  <si>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</si>
  <si>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</si>
  <si>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</si>
  <si>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</si>
  <si>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</si>
  <si>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</si>
  <si>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</si>
  <si>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</si>
  <si>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</si>
  <si>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</si>
  <si>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</si>
  <si>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</si>
  <si>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</si>
  <si>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</si>
  <si>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</si>
  <si>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</si>
  <si>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</si>
  <si>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</si>
  <si>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</si>
  <si>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</si>
  <si>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</si>
  <si>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</si>
  <si>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</si>
  <si>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</si>
  <si>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</si>
  <si>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</si>
  <si>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</si>
  <si>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</si>
  <si>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</si>
  <si>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</si>
  <si>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</si>
  <si>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</si>
  <si>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</si>
  <si>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</si>
  <si>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</si>
  <si>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</si>
  <si>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</si>
  <si>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</si>
  <si>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</si>
  <si>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</si>
  <si>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</si>
  <si>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</si>
  <si>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</si>
  <si>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</si>
  <si>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</si>
  <si>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</si>
  <si>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</si>
  <si>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</si>
  <si>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</si>
  <si>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</si>
  <si>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</si>
  <si>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</si>
  <si>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</si>
  <si>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</si>
  <si>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</si>
  <si>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</si>
  <si>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</si>
  <si>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</si>
  <si>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</si>
  <si>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</si>
  <si>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</si>
  <si>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</si>
  <si>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</si>
  <si>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</si>
  <si>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</si>
  <si>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</si>
  <si>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</si>
  <si>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</si>
  <si>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</si>
  <si>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</si>
  <si>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</si>
  <si>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</si>
  <si>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</si>
  <si>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</si>
  <si>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</si>
  <si>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</si>
  <si>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</si>
  <si>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</si>
  <si>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</si>
  <si>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</si>
  <si>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</si>
  <si>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</si>
  <si>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</si>
  <si>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</si>
  <si>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</si>
  <si>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</si>
  <si>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</si>
  <si>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</si>
  <si>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</si>
  <si>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</si>
  <si>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</si>
  <si>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</si>
  <si>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</si>
  <si>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</si>
  <si>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</si>
  <si>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</si>
  <si>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</si>
  <si>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</si>
  <si>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</si>
  <si>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</si>
  <si>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</si>
  <si>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</si>
  <si>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</si>
  <si>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</si>
  <si>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</si>
  <si>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</si>
  <si>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</si>
  <si>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</si>
  <si>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</si>
  <si>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</si>
  <si>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</si>
  <si>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</si>
  <si>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</si>
  <si>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</si>
  <si>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</si>
  <si>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</si>
  <si>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</si>
  <si>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</si>
  <si>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</si>
  <si>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</si>
  <si>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</si>
  <si>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</si>
  <si>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</si>
  <si>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</si>
  <si>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</si>
  <si>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</si>
  <si>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</si>
  <si>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</si>
  <si>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</si>
  <si>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</si>
  <si>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</si>
  <si>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</si>
  <si>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</si>
  <si>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</si>
  <si>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</si>
  <si>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</si>
  <si>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</si>
  <si>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</si>
  <si>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</si>
  <si>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</si>
  <si>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</si>
  <si>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</si>
  <si>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</si>
  <si>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</si>
  <si>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</si>
  <si>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</si>
  <si>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</si>
  <si>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</si>
  <si>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</si>
  <si>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</si>
  <si>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</si>
  <si>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</si>
  <si>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</si>
  <si>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</si>
  <si>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</si>
  <si>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</si>
  <si>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</si>
  <si>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</si>
  <si>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</si>
  <si>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</si>
  <si>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</si>
  <si>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</si>
  <si>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</si>
  <si>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</si>
  <si>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</si>
  <si>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</si>
  <si>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</si>
  <si>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</si>
  <si>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</si>
  <si>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</si>
  <si>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</si>
  <si>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</si>
  <si>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</si>
  <si>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</si>
  <si>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</si>
  <si>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</si>
  <si>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</si>
  <si>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</si>
  <si>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</si>
  <si>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</si>
  <si>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</si>
  <si>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</si>
  <si>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</si>
  <si>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</si>
  <si>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</si>
  <si>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</si>
  <si>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</si>
  <si>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</si>
  <si>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</si>
  <si>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</si>
  <si>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</si>
  <si>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</si>
  <si>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</si>
  <si>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</si>
  <si>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</si>
  <si>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</si>
  <si>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</si>
  <si>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</si>
  <si>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</si>
  <si>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</si>
  <si>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</si>
  <si>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</si>
  <si>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</si>
  <si>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</si>
  <si>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</si>
  <si>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</si>
  <si>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</si>
  <si>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</si>
  <si>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</si>
  <si>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</si>
  <si>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</si>
  <si>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</si>
  <si>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</si>
  <si>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</si>
  <si>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</si>
  <si>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</si>
  <si>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</si>
  <si>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</si>
  <si>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</si>
  <si>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</si>
  <si>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</si>
  <si>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</si>
  <si>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</si>
  <si>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</si>
  <si>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</si>
  <si>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</si>
  <si>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</si>
  <si>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</si>
  <si>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</si>
  <si>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</si>
  <si>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</si>
  <si>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</si>
  <si>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</si>
  <si>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</si>
  <si>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</si>
  <si>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</si>
  <si>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</si>
  <si>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</si>
  <si>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</si>
  <si>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</si>
  <si>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</si>
  <si>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</si>
  <si>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</si>
  <si>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</si>
  <si>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</si>
  <si>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</si>
  <si>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</si>
  <si>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</si>
  <si>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</si>
  <si>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</si>
  <si>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</si>
  <si>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</si>
  <si>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</si>
  <si>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</si>
  <si>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</si>
  <si>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</si>
  <si>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</si>
  <si>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</si>
  <si>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</si>
  <si>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</si>
  <si>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</si>
  <si>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</si>
  <si>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</si>
  <si>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</si>
  <si>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</si>
  <si>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</si>
  <si>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</si>
  <si>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</si>
  <si>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</si>
  <si>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</si>
  <si>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</si>
  <si>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</si>
  <si>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</si>
  <si>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</si>
  <si>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</si>
  <si>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</si>
  <si>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</si>
  <si>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</si>
  <si>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</si>
  <si>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</si>
  <si>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</si>
  <si>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</si>
  <si>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</si>
  <si>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</si>
  <si>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</si>
  <si>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</si>
  <si>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</si>
  <si>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</si>
  <si>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</si>
  <si>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</si>
  <si>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</si>
  <si>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</si>
  <si>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</si>
  <si>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</si>
  <si>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</si>
  <si>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</si>
  <si>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</si>
  <si>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</si>
  <si>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</si>
  <si>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</si>
  <si>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</si>
  <si>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</si>
  <si>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</si>
  <si>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</si>
  <si>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</si>
  <si>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</si>
  <si>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</si>
  <si>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</si>
  <si>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</si>
  <si>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</si>
  <si>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</si>
  <si>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</si>
  <si>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</si>
  <si>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</si>
  <si>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</si>
  <si>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</si>
  <si>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</si>
  <si>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</si>
  <si>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</si>
  <si>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</si>
  <si>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</si>
  <si>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</si>
  <si>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</si>
  <si>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</si>
  <si>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</si>
  <si>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</si>
  <si>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</si>
  <si>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</si>
  <si>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</si>
  <si>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</si>
  <si>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</si>
  <si>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</si>
  <si>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</si>
  <si>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</si>
  <si>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</si>
  <si>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</si>
  <si>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</si>
  <si>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</si>
  <si>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</si>
  <si>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</si>
  <si>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</si>
  <si>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</si>
  <si>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</si>
  <si>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</si>
  <si>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</si>
  <si>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</si>
  <si>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</si>
  <si>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</si>
  <si>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</si>
  <si>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</si>
  <si>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</si>
  <si>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</si>
  <si>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</si>
  <si>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</si>
  <si>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</si>
  <si>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</si>
  <si>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</si>
  <si>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</si>
  <si>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</si>
  <si>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</si>
  <si>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</si>
  <si>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</si>
  <si>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</si>
  <si>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</si>
  <si>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</si>
  <si>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</si>
  <si>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</si>
  <si>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</si>
  <si>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</si>
  <si>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</si>
  <si>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</si>
  <si>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</si>
  <si>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</si>
  <si>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</si>
  <si>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</si>
  <si>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</si>
  <si>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</si>
  <si>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</si>
  <si>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</si>
  <si>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</si>
  <si>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</si>
  <si>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</si>
  <si>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</si>
  <si>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</si>
  <si>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</si>
  <si>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</si>
  <si>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</si>
  <si>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</si>
  <si>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</si>
  <si>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</si>
  <si>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</si>
  <si>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</si>
  <si>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</si>
  <si>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</si>
  <si>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</si>
  <si>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</si>
  <si>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</si>
  <si>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</si>
  <si>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</si>
  <si>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</si>
  <si>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</si>
  <si>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</si>
  <si>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</si>
  <si>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</si>
  <si>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</si>
  <si>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</si>
  <si>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</si>
  <si>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</si>
  <si>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</si>
  <si>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</si>
  <si>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</si>
  <si>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</si>
  <si>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</si>
  <si>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</si>
  <si>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</si>
  <si>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</si>
  <si>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</si>
  <si>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</si>
  <si>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</si>
  <si>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</si>
  <si>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</si>
  <si>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</si>
  <si>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</si>
  <si>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</si>
  <si>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</si>
  <si>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</si>
  <si>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</si>
  <si>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</si>
  <si>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</si>
  <si>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</si>
  <si>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</si>
  <si>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</si>
  <si>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</si>
  <si>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</si>
  <si>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</si>
  <si>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</si>
  <si>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</si>
  <si>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</si>
  <si>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</si>
  <si>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</si>
  <si>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</si>
  <si>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</si>
  <si>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</si>
  <si>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</si>
  <si>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</si>
  <si>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</si>
  <si>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</si>
  <si>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</si>
  <si>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</si>
  <si>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</si>
  <si>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</si>
  <si>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</si>
  <si>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</si>
  <si>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</si>
  <si>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</si>
  <si>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</si>
  <si>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</si>
  <si>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</si>
  <si>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</si>
  <si>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</si>
  <si>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</si>
  <si>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</si>
  <si>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</si>
  <si>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</si>
  <si>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</si>
  <si>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</si>
  <si>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</si>
  <si>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</si>
  <si>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</si>
  <si>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</si>
  <si>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</si>
  <si>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</si>
  <si>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</si>
  <si>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</si>
  <si>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</si>
  <si>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</si>
  <si>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</si>
  <si>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</si>
  <si>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</si>
  <si>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</si>
  <si>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</si>
  <si>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</si>
  <si>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</si>
  <si>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</si>
  <si>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</si>
  <si>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</si>
  <si>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</si>
  <si>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</si>
  <si>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</si>
  <si>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</si>
  <si>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</si>
  <si>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</si>
  <si>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</si>
  <si>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</si>
  <si>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</si>
  <si>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</si>
  <si>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</si>
  <si>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</si>
  <si>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</si>
  <si>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</si>
  <si>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</si>
  <si>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</si>
  <si>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</si>
  <si>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</si>
  <si>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</si>
  <si>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</si>
  <si>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</si>
  <si>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</si>
  <si>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</si>
  <si>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</si>
  <si>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</si>
  <si>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</si>
  <si>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</si>
  <si>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</si>
  <si>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</si>
  <si>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</si>
  <si>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</si>
  <si>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</si>
  <si>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</si>
  <si>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</si>
  <si>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</si>
  <si>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</si>
  <si>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</si>
  <si>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</si>
  <si>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</si>
  <si>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</si>
  <si>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</si>
  <si>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</si>
  <si>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</si>
  <si>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</si>
  <si>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</si>
  <si>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</si>
  <si>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</si>
  <si>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</si>
  <si>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</si>
  <si>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</si>
  <si>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</si>
  <si>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</si>
  <si>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</si>
  <si>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</si>
  <si>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</si>
  <si>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</si>
  <si>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</si>
  <si>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</si>
  <si>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</si>
  <si>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</si>
  <si>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</si>
  <si>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</si>
  <si>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</si>
  <si>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</si>
  <si>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</si>
  <si>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</si>
  <si>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</si>
  <si>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</si>
  <si>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</si>
  <si>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</si>
  <si>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</si>
  <si>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</si>
  <si>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</si>
  <si>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</si>
  <si>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</si>
  <si>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</si>
  <si>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</si>
  <si>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</si>
  <si>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</si>
  <si>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</si>
  <si>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</si>
  <si>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</si>
  <si>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</si>
  <si>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</si>
  <si>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</si>
  <si>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</si>
  <si>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</si>
  <si>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</si>
  <si>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</si>
  <si>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</si>
  <si>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</si>
  <si>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</si>
  <si>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</si>
  <si>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</si>
  <si>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</si>
  <si>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</si>
  <si>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</si>
  <si>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</si>
  <si>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</si>
  <si>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</si>
  <si>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</si>
  <si>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</si>
  <si>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</si>
  <si>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</si>
  <si>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</si>
  <si>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</si>
  <si>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</si>
  <si>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</si>
  <si>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</si>
  <si>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</si>
  <si>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</si>
  <si>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</si>
  <si>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</si>
  <si>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</si>
  <si>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</si>
  <si>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</si>
  <si>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</si>
  <si>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</si>
  <si>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</si>
  <si>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</si>
  <si>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</si>
  <si>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</si>
  <si>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</si>
  <si>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</si>
  <si>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</si>
  <si>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</si>
  <si>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</si>
  <si>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</si>
  <si>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</si>
  <si>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</si>
  <si>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</si>
  <si>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</si>
  <si>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</si>
  <si>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</si>
  <si>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</si>
  <si>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</si>
  <si>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</si>
  <si>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</si>
  <si>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</si>
  <si>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</si>
  <si>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</si>
  <si>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</si>
  <si>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</si>
  <si>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</si>
  <si>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</si>
  <si>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</si>
  <si>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</si>
  <si>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</si>
  <si>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</si>
  <si>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</si>
  <si>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</si>
  <si>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</si>
  <si>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</si>
  <si>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</si>
  <si>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</si>
  <si>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</si>
  <si>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</si>
  <si>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</si>
  <si>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</si>
  <si>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</si>
  <si>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</si>
  <si>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</si>
  <si>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</si>
  <si>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</si>
  <si>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</si>
  <si>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</si>
  <si>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</si>
  <si>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</si>
  <si>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</si>
  <si>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</si>
  <si>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</si>
  <si>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</si>
  <si>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</si>
  <si>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</si>
  <si>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</si>
  <si>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</si>
  <si>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</si>
  <si>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</si>
  <si>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</si>
  <si>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</si>
  <si>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</si>
  <si>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</si>
  <si>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</si>
  <si>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</si>
  <si>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</si>
  <si>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</si>
  <si>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</si>
  <si>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</si>
  <si>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</si>
  <si>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</si>
  <si>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</si>
  <si>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</si>
  <si>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</si>
  <si>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</si>
  <si>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</si>
  <si>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</si>
  <si>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</si>
  <si>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</si>
  <si>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</si>
  <si>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</si>
  <si>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</si>
  <si>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</si>
  <si>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</si>
  <si>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</si>
  <si>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</si>
  <si>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</si>
  <si>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</si>
  <si>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</si>
  <si>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</si>
  <si>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</si>
  <si>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</si>
  <si>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</si>
  <si>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</si>
  <si>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</si>
  <si>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</si>
  <si>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</si>
  <si>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</si>
  <si>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</si>
  <si>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</si>
  <si>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</si>
  <si>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</si>
  <si>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</si>
  <si>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</si>
  <si>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</si>
  <si>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</si>
  <si>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</si>
  <si>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</si>
  <si>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</si>
  <si>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</si>
  <si>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</si>
  <si>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</si>
  <si>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</si>
  <si>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</si>
  <si>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</si>
  <si>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</si>
  <si>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</si>
  <si>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</si>
  <si>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</si>
  <si>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</si>
  <si>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</si>
  <si>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</si>
  <si>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</si>
  <si>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</si>
  <si>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</si>
  <si>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</si>
  <si>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</si>
  <si>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</si>
  <si>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</si>
  <si>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</si>
  <si>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</si>
  <si>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</si>
  <si>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</si>
  <si>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</si>
  <si>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</si>
  <si>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</si>
  <si>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</si>
  <si>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</si>
  <si>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</si>
  <si>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</si>
  <si>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</si>
  <si>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</si>
  <si>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</si>
  <si>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</si>
  <si>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</si>
  <si>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</si>
  <si>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</si>
  <si>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</si>
  <si>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</si>
  <si>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</si>
  <si>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</si>
  <si>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</si>
  <si>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</si>
  <si>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</si>
  <si>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</si>
  <si>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</si>
  <si>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</si>
  <si>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</si>
  <si>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</si>
  <si>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</si>
  <si>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</si>
  <si>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</si>
  <si>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</si>
  <si>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</si>
  <si>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</si>
  <si>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</si>
  <si>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</si>
  <si>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</si>
  <si>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</si>
  <si>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</si>
  <si>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</si>
  <si>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</si>
  <si>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</si>
  <si>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</si>
  <si>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</si>
  <si>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</si>
  <si>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</si>
  <si>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</si>
  <si>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</si>
  <si>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</si>
  <si>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</si>
  <si>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</si>
  <si>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</si>
  <si>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</si>
  <si>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</si>
  <si>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</si>
  <si>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</si>
  <si>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</si>
  <si>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</si>
  <si>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</si>
  <si>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</si>
  <si>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</si>
  <si>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</si>
  <si>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</si>
  <si>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</si>
  <si>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</si>
  <si>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</si>
  <si>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</si>
  <si>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</si>
  <si>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</si>
  <si>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</si>
  <si>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</si>
  <si>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</si>
  <si>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</si>
  <si>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</si>
  <si>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</si>
  <si>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</si>
  <si>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</si>
  <si>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</si>
  <si>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</si>
  <si>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</si>
  <si>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</si>
  <si>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</si>
  <si>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</si>
  <si>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</si>
  <si>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</si>
  <si>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</si>
  <si>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</si>
  <si>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</si>
  <si>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</si>
  <si>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</si>
  <si>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</si>
  <si>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</si>
  <si>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</si>
  <si>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</si>
  <si>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</si>
  <si>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</si>
  <si>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</si>
  <si>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</si>
  <si>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</si>
  <si>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</si>
  <si>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</si>
  <si>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</si>
  <si>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</si>
  <si>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</si>
  <si>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</si>
  <si>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</si>
  <si>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</si>
  <si>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</si>
  <si>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</si>
  <si>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</si>
  <si>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</si>
  <si>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</si>
  <si>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</si>
  <si>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</si>
  <si>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</si>
  <si>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</si>
  <si>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</si>
  <si>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</si>
  <si>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</si>
  <si>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</si>
  <si>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</si>
  <si>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</si>
  <si>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</si>
  <si>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</si>
  <si>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</si>
  <si>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</si>
  <si>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</si>
  <si>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</si>
  <si>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</si>
  <si>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</si>
  <si>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</si>
  <si>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</si>
  <si>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</si>
  <si>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</si>
  <si>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</si>
  <si>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</si>
  <si>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</si>
  <si>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</si>
  <si>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</si>
  <si>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</si>
  <si>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</si>
  <si>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</si>
  <si>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</si>
  <si>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</si>
  <si>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</si>
  <si>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</si>
  <si>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</si>
  <si>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</si>
  <si>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</si>
  <si>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</si>
  <si>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</si>
  <si>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</si>
  <si>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</si>
  <si>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</si>
  <si>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</si>
  <si>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</si>
  <si>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</si>
  <si>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</si>
  <si>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</si>
  <si>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</si>
  <si>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</si>
  <si>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</si>
  <si>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</si>
  <si>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</si>
  <si>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</si>
  <si>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</si>
  <si>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</si>
  <si>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</si>
  <si>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</si>
  <si>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</si>
  <si>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</si>
  <si>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</si>
  <si>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</si>
  <si>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</si>
  <si>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</si>
  <si>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</si>
  <si>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</si>
  <si>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</si>
  <si>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</si>
  <si>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</si>
  <si>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</si>
  <si>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</si>
  <si>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</si>
  <si>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</si>
  <si>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</si>
  <si>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</si>
  <si>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</si>
  <si>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</si>
  <si>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</si>
  <si>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</si>
  <si>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</si>
  <si>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</si>
  <si>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</si>
  <si>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</si>
  <si>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</si>
  <si>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</si>
  <si>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</si>
  <si>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</si>
  <si>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</si>
  <si>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</si>
  <si>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</si>
  <si>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</si>
  <si>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</si>
  <si>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</si>
  <si>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</si>
  <si>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</si>
  <si>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</si>
  <si>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</si>
  <si>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</si>
  <si>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</si>
  <si>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</si>
  <si>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</si>
  <si>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</si>
  <si>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</si>
  <si>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</si>
  <si>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</si>
  <si>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</si>
  <si>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</si>
  <si>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</si>
  <si>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</si>
  <si>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</si>
  <si>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</si>
  <si>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</si>
  <si>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</si>
  <si>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</si>
  <si>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</si>
  <si>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</si>
  <si>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</si>
  <si>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</si>
  <si>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</si>
  <si>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</si>
  <si>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</si>
  <si>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</si>
  <si>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</si>
  <si>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</si>
  <si>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</si>
  <si>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</si>
  <si>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</si>
  <si>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</si>
  <si>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</si>
  <si>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</si>
  <si>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</si>
  <si>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</si>
  <si>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</si>
  <si>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</si>
  <si>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</si>
  <si>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</si>
  <si>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</si>
  <si>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</si>
  <si>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</si>
  <si>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</si>
  <si>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</si>
  <si>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</si>
  <si>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</si>
  <si>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</si>
  <si>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</si>
  <si>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</si>
  <si>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</si>
  <si>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</si>
  <si>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</si>
  <si>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</si>
  <si>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</si>
  <si>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</si>
  <si>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</si>
  <si>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</si>
  <si>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</si>
  <si>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</si>
  <si>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</si>
  <si>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</si>
  <si>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</si>
  <si>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</si>
  <si>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</si>
  <si>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</si>
  <si>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</si>
  <si>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</si>
  <si>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</si>
  <si>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</si>
  <si>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</si>
  <si>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</si>
  <si>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</si>
  <si>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</si>
  <si>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</si>
  <si>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</si>
  <si>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</si>
  <si>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</si>
  <si>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</si>
  <si>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</si>
  <si>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</si>
  <si>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</si>
  <si>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</si>
  <si>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</si>
  <si>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</si>
  <si>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</si>
  <si>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</si>
  <si>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</si>
  <si>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</si>
  <si>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</si>
  <si>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</si>
  <si>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</si>
  <si>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</si>
  <si>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</si>
  <si>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</si>
  <si>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</si>
  <si>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</si>
  <si>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</si>
  <si>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</si>
  <si>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</si>
  <si>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</si>
  <si>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</si>
  <si>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</si>
  <si>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</si>
  <si>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</si>
  <si>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</si>
  <si>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</si>
  <si>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</si>
  <si>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</si>
  <si>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</si>
  <si>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</si>
  <si>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</si>
  <si>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</si>
  <si>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</si>
  <si>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</si>
  <si>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</si>
  <si>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</si>
  <si>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</si>
  <si>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</si>
  <si>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</si>
  <si>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</si>
  <si>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</si>
  <si>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</si>
  <si>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</si>
  <si>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</si>
  <si>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</si>
  <si>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</si>
  <si>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</si>
  <si>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</si>
  <si>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</si>
  <si>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</si>
  <si>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</si>
  <si>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</si>
  <si>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</si>
  <si>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</si>
  <si>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</si>
  <si>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</si>
  <si>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</si>
  <si>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</si>
  <si>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</si>
  <si>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</si>
  <si>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</si>
  <si>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</si>
  <si>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</si>
  <si>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</si>
  <si>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</si>
  <si>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</si>
  <si>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</si>
  <si>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</si>
  <si>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</si>
  <si>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</si>
  <si>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</si>
  <si>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</si>
  <si>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</si>
  <si>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</si>
  <si>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</si>
  <si>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</si>
  <si>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</si>
  <si>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</si>
  <si>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</si>
  <si>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</si>
  <si>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</si>
  <si>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</si>
  <si>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</si>
  <si>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</si>
  <si>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</si>
  <si>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</si>
  <si>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</si>
  <si>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</si>
  <si>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</si>
  <si>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</si>
  <si>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</si>
  <si>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</si>
  <si>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</si>
  <si>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</si>
  <si>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</si>
  <si>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</si>
  <si>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</si>
  <si>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</si>
  <si>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</si>
  <si>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</si>
  <si>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</si>
  <si>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</si>
  <si>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</si>
  <si>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</si>
  <si>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</si>
  <si>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</si>
  <si>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</si>
  <si>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</si>
  <si>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</si>
  <si>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</si>
  <si>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</si>
  <si>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</si>
  <si>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</si>
  <si>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</si>
  <si>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</si>
  <si>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</si>
  <si>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</si>
  <si>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</si>
  <si>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</si>
  <si>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</si>
  <si>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</si>
  <si>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</si>
  <si>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</si>
  <si>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</si>
  <si>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</si>
  <si>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</si>
  <si>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</si>
  <si>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</si>
  <si>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</si>
  <si>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</si>
  <si>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</si>
  <si>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</si>
  <si>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</si>
  <si>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</si>
  <si>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</si>
  <si>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</si>
  <si>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</si>
  <si>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</si>
  <si>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</si>
  <si>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</si>
  <si>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</si>
  <si>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</si>
  <si>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</si>
  <si>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</si>
  <si>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</si>
  <si>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</si>
  <si>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</si>
  <si>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</si>
  <si>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</si>
  <si>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</si>
  <si>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</si>
  <si>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</si>
  <si>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</si>
  <si>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</si>
  <si>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</si>
  <si>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</si>
  <si>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</si>
  <si>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</si>
  <si>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</si>
  <si>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</si>
  <si>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</si>
  <si>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</si>
  <si>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</si>
  <si>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</si>
  <si>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</si>
  <si>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</si>
  <si>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</si>
  <si>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</si>
  <si>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</si>
  <si>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</si>
  <si>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</si>
  <si>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</si>
  <si>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</si>
  <si>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</si>
  <si>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</si>
  <si>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</si>
  <si>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</si>
  <si>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</si>
  <si>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</si>
  <si>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</si>
  <si>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</si>
  <si>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</si>
  <si>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</si>
  <si>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</si>
  <si>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</si>
  <si>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</si>
  <si>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</si>
  <si>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</si>
  <si>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</si>
  <si>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</si>
  <si>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</si>
  <si>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</si>
  <si>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</si>
  <si>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</si>
  <si>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</si>
  <si>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</si>
  <si>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</si>
  <si>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</si>
  <si>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</si>
  <si>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</si>
  <si>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</si>
  <si>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</si>
  <si>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</si>
  <si>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</si>
  <si>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</si>
  <si>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</si>
  <si>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</si>
  <si>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</si>
  <si>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</si>
  <si>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</si>
  <si>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</si>
  <si>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</si>
  <si>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</si>
  <si>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</si>
  <si>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</si>
  <si>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</si>
  <si>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</si>
  <si>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</si>
  <si>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</si>
  <si>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</si>
  <si>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</si>
  <si>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</si>
  <si>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</si>
  <si>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</si>
  <si>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</si>
  <si>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</si>
  <si>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</si>
  <si>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</si>
  <si>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</si>
  <si>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</si>
  <si>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</si>
  <si>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</si>
  <si>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</si>
  <si>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</si>
  <si>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</si>
  <si>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</si>
  <si>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</si>
  <si>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</si>
  <si>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</si>
  <si>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</si>
  <si>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</si>
  <si>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</si>
  <si>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</si>
  <si>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</si>
  <si>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</si>
  <si>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</si>
  <si>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</si>
  <si>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</si>
  <si>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</si>
  <si>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</si>
  <si>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</si>
  <si>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</si>
  <si>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</si>
  <si>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</si>
  <si>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</si>
  <si>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</si>
  <si>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</si>
  <si>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</si>
  <si>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</si>
  <si>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</si>
  <si>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</si>
  <si>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</si>
  <si>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</si>
  <si>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</si>
  <si>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</si>
  <si>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</si>
  <si>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</si>
  <si>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</si>
  <si>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</si>
  <si>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</si>
  <si>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</si>
  <si>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</si>
  <si>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</si>
  <si>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</si>
  <si>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</si>
  <si>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</si>
  <si>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</si>
  <si>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</si>
  <si>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</si>
  <si>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</si>
  <si>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</si>
  <si>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</si>
  <si>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</si>
  <si>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</si>
  <si>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</si>
  <si>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</si>
  <si>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</si>
  <si>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</si>
  <si>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</si>
  <si>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</si>
  <si>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</si>
  <si>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</si>
  <si>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</si>
  <si>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</si>
  <si>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</si>
  <si>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</si>
  <si>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</si>
  <si>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</si>
  <si>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</si>
  <si>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</si>
  <si>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</si>
  <si>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</si>
  <si>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</si>
  <si>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</si>
  <si>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</si>
  <si>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</si>
  <si>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</si>
  <si>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</si>
  <si>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</si>
  <si>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</si>
  <si>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</si>
  <si>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</si>
  <si>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</si>
  <si>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</si>
  <si>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</si>
  <si>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</si>
  <si>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</si>
  <si>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</si>
  <si>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</si>
  <si>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</si>
  <si>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</si>
  <si>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</si>
  <si>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</si>
  <si>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</si>
  <si>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</si>
  <si>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</si>
  <si>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</si>
  <si>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</si>
  <si>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</si>
  <si>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</si>
  <si>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</si>
  <si>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</si>
  <si>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</si>
  <si>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</si>
  <si>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</si>
  <si>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</si>
  <si>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</si>
  <si>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</si>
  <si>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</si>
  <si>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</si>
  <si>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</si>
  <si>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</si>
  <si>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</si>
  <si>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</si>
  <si>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</si>
  <si>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</si>
  <si>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</si>
  <si>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</si>
  <si>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</si>
  <si>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</si>
  <si>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</si>
  <si>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</si>
  <si>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</si>
  <si>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</si>
  <si>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</si>
  <si>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</si>
  <si>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</si>
  <si>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</si>
  <si>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</si>
  <si>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</si>
  <si>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</si>
  <si>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</si>
  <si>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</si>
  <si>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</si>
  <si>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</si>
  <si>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</si>
  <si>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</si>
  <si>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</si>
  <si>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</si>
  <si>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</si>
  <si>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</si>
  <si>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</si>
  <si>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</si>
  <si>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</si>
  <si>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</si>
  <si>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</si>
  <si>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</si>
  <si>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</si>
  <si>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</si>
  <si>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</si>
  <si>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</si>
  <si>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</si>
  <si>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</si>
  <si>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</si>
  <si>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</si>
  <si>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</si>
  <si>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</si>
  <si>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</si>
  <si>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</si>
  <si>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</si>
  <si>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</si>
  <si>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</si>
  <si>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</si>
  <si>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</si>
  <si>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</si>
  <si>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</si>
  <si>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</si>
  <si>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</si>
  <si>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</si>
  <si>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</si>
  <si>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</si>
  <si>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</si>
  <si>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</si>
  <si>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</si>
  <si>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</si>
  <si>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</si>
  <si>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</si>
  <si>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</si>
  <si>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</si>
  <si>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</si>
  <si>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</si>
  <si>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</si>
  <si>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</si>
  <si>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</si>
  <si>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</si>
  <si>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</si>
  <si>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</si>
  <si>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</si>
  <si>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</si>
  <si>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</si>
  <si>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</si>
  <si>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</si>
  <si>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</si>
  <si>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</si>
  <si>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</si>
  <si>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</si>
  <si>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</si>
  <si>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</si>
  <si>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</si>
  <si>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</si>
  <si>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</si>
  <si>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</si>
  <si>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</si>
  <si>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</si>
  <si>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</si>
  <si>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</si>
  <si>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</si>
  <si>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</si>
  <si>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</si>
  <si>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</si>
  <si>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</si>
  <si>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</si>
  <si>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</si>
  <si>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</si>
  <si>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</si>
  <si>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</si>
  <si>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</si>
  <si>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</si>
  <si>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</si>
  <si>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</si>
  <si>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</si>
  <si>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</si>
  <si>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</si>
  <si>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</si>
  <si>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</si>
  <si>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</si>
  <si>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</si>
  <si>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</si>
  <si>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</si>
  <si>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</si>
  <si>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</si>
  <si>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</si>
  <si>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</si>
  <si>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</si>
  <si>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</si>
  <si>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</si>
  <si>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</si>
  <si>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</si>
  <si>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</si>
  <si>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</si>
  <si>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</si>
  <si>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</si>
  <si>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</si>
  <si>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</si>
  <si>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</si>
  <si>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</si>
  <si>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</si>
  <si>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</si>
  <si>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</si>
  <si>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</si>
  <si>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</si>
  <si>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</si>
  <si>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</si>
  <si>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</si>
  <si>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</si>
  <si>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</si>
  <si>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</si>
  <si>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</si>
  <si>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</si>
  <si>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</si>
  <si>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</si>
  <si>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</si>
  <si>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</si>
  <si>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</si>
  <si>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</si>
  <si>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</si>
  <si>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</si>
  <si>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</si>
  <si>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</si>
  <si>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</si>
  <si>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</si>
  <si>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</si>
  <si>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</si>
  <si>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</si>
  <si>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</si>
  <si>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</si>
  <si>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</si>
  <si>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</si>
  <si>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</si>
  <si>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</si>
  <si>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</si>
  <si>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</si>
  <si>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</si>
  <si>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</si>
  <si>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</si>
  <si>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</si>
  <si>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</si>
  <si>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</si>
  <si>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</si>
  <si>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</si>
  <si>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</si>
  <si>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</si>
  <si>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</si>
  <si>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</si>
  <si>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</si>
  <si>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</si>
  <si>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</si>
  <si>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</si>
  <si>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</si>
  <si>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</si>
  <si>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</si>
  <si>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</si>
  <si>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</si>
  <si>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</si>
  <si>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</si>
  <si>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</si>
  <si>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</si>
  <si>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</si>
  <si>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</si>
  <si>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</si>
  <si>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</si>
  <si>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</si>
  <si>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</si>
  <si>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</si>
  <si>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</si>
  <si>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</si>
  <si>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</si>
  <si>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</si>
  <si>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</si>
  <si>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</si>
  <si>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</si>
  <si>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</si>
  <si>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</si>
  <si>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</si>
  <si>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</si>
  <si>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</si>
  <si>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</si>
  <si>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</si>
  <si>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</si>
  <si>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</si>
  <si>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</si>
  <si>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</si>
  <si>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</si>
  <si>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</si>
  <si>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</si>
  <si>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</si>
  <si>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</si>
  <si>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</si>
  <si>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</si>
  <si>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</si>
  <si>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</si>
  <si>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</si>
  <si>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</si>
  <si>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</si>
  <si>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</si>
  <si>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</si>
  <si>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</si>
  <si>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</si>
  <si>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</si>
  <si>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</si>
  <si>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</si>
  <si>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</si>
  <si>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</si>
  <si>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</si>
  <si>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</si>
  <si>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</si>
  <si>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</si>
  <si>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</si>
  <si>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</si>
  <si>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</si>
  <si>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</si>
  <si>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</si>
  <si>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</si>
  <si>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</si>
  <si>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</si>
  <si>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</si>
  <si>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</si>
  <si>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</si>
  <si>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</si>
  <si>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</si>
  <si>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</si>
  <si>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</si>
  <si>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</si>
  <si>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</si>
  <si>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</si>
  <si>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</si>
  <si>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</si>
  <si>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</si>
  <si>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</si>
  <si>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</si>
  <si>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</si>
  <si>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</si>
  <si>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</si>
  <si>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</si>
  <si>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</si>
  <si>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</si>
  <si>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</si>
  <si>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</si>
  <si>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</si>
  <si>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</si>
  <si>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</si>
  <si>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</si>
  <si>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</si>
  <si>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</si>
  <si>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</si>
  <si>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</si>
  <si>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</si>
  <si>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</si>
  <si>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</si>
  <si>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</si>
  <si>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</si>
  <si>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</si>
  <si>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</si>
  <si>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</si>
  <si>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</si>
  <si>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</si>
  <si>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</si>
  <si>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</si>
  <si>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</si>
  <si>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</si>
  <si>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</si>
  <si>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</si>
  <si>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</si>
  <si>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</si>
  <si>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</si>
  <si>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</si>
  <si>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</si>
  <si>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</si>
  <si>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</si>
  <si>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</si>
  <si>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</si>
  <si>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</si>
  <si>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</si>
  <si>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</si>
  <si>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</si>
  <si>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</si>
  <si>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</si>
  <si>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</si>
  <si>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</si>
  <si>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</si>
  <si>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</si>
  <si>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</si>
  <si>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</si>
  <si>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</si>
  <si>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</si>
  <si>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</si>
  <si>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</si>
  <si>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</si>
  <si>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</si>
  <si>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</si>
  <si>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</si>
  <si>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</si>
  <si>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</si>
  <si>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</si>
  <si>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</si>
  <si>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</si>
  <si>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</si>
  <si>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</si>
  <si>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</si>
  <si>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</si>
  <si>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</si>
  <si>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</si>
  <si>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</si>
  <si>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</si>
  <si>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</si>
  <si>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</si>
  <si>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</si>
  <si>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</si>
  <si>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</si>
  <si>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</si>
  <si>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</si>
  <si>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</si>
  <si>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</si>
  <si>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</si>
  <si>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</si>
  <si>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</si>
  <si>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</si>
  <si>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</si>
  <si>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</si>
  <si>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</si>
  <si>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</si>
  <si>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</si>
  <si>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</si>
  <si>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</si>
  <si>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</si>
  <si>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</si>
  <si>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</si>
  <si>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</si>
  <si>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</si>
  <si>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</si>
  <si>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</si>
  <si>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</si>
  <si>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</si>
  <si>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</si>
  <si>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</si>
  <si>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</si>
  <si>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</si>
  <si>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</si>
  <si>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</si>
  <si>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</si>
  <si>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</si>
  <si>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</si>
  <si>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</si>
  <si>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</si>
  <si>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</si>
  <si>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</si>
  <si>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</si>
  <si>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</si>
  <si>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</si>
  <si>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</si>
  <si>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</si>
  <si>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</si>
  <si>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</si>
  <si>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</si>
  <si>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</si>
  <si>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</si>
  <si>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</si>
  <si>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</si>
  <si>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</si>
  <si>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</si>
  <si>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</si>
  <si>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</si>
  <si>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</si>
  <si>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</si>
  <si>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</si>
  <si>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</si>
  <si>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</si>
  <si>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</si>
  <si>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</si>
  <si>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</si>
  <si>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</si>
  <si>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</si>
  <si>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</si>
  <si>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</si>
  <si>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</si>
  <si>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</si>
  <si>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</si>
  <si>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</si>
  <si>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</si>
  <si>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</si>
  <si>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</si>
  <si>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</si>
  <si>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</si>
  <si>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</si>
  <si>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</si>
  <si>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</si>
  <si>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</si>
  <si>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</si>
  <si>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</si>
  <si>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</si>
  <si>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</si>
  <si>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</si>
  <si>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</si>
  <si>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</si>
  <si>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</si>
  <si>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</si>
  <si>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</si>
  <si>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</si>
  <si>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</si>
  <si>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</si>
  <si>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</si>
  <si>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</si>
  <si>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</si>
  <si>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</si>
  <si>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</si>
  <si>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</si>
  <si>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</si>
  <si>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</si>
  <si>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</si>
  <si>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</si>
  <si>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</si>
  <si>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</si>
  <si>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</si>
  <si>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</si>
  <si>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</si>
  <si>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</si>
  <si>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</si>
  <si>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</si>
  <si>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</si>
  <si>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</si>
  <si>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</si>
  <si>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</si>
  <si>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</si>
  <si>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</si>
  <si>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</si>
  <si>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</si>
  <si>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</si>
  <si>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</si>
  <si>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</si>
  <si>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</si>
  <si>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</si>
  <si>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</si>
  <si>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</si>
  <si>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</si>
  <si>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</si>
  <si>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</si>
  <si>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</si>
  <si>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</si>
  <si>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</si>
  <si>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</si>
  <si>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</si>
  <si>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</si>
  <si>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</si>
  <si>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</si>
  <si>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</si>
  <si>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</si>
  <si>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</si>
  <si>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</si>
  <si>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</si>
  <si>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</si>
  <si>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</si>
  <si>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</si>
  <si>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</si>
  <si>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</si>
  <si>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</si>
  <si>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</si>
  <si>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</si>
  <si>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</si>
  <si>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</si>
  <si>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</si>
  <si>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</si>
  <si>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</si>
  <si>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</si>
  <si>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</si>
  <si>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</si>
  <si>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</si>
  <si>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</si>
  <si>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</si>
  <si>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</si>
  <si>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</si>
  <si>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</si>
  <si>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</si>
  <si>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</si>
  <si>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</si>
  <si>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</si>
  <si>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</si>
  <si>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</si>
  <si>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</si>
  <si>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</si>
  <si>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</si>
  <si>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</si>
  <si>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</si>
  <si>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</si>
  <si>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</si>
  <si>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</si>
  <si>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</si>
  <si>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</si>
  <si>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</si>
  <si>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</si>
  <si>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</si>
  <si>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</si>
  <si>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</si>
  <si>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</si>
  <si>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</si>
  <si>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</si>
  <si>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</si>
  <si>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</si>
  <si>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</si>
  <si>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</si>
  <si>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</si>
  <si>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</si>
  <si>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</si>
  <si>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</si>
  <si>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</si>
  <si>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</si>
  <si>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</si>
  <si>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</si>
  <si>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</si>
  <si>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</si>
  <si>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</si>
  <si>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</si>
  <si>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</si>
  <si>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</si>
  <si>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</si>
  <si>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</si>
  <si>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</si>
  <si>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</si>
  <si>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</si>
  <si>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</si>
  <si>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</si>
  <si>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</si>
  <si>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</si>
  <si>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</si>
  <si>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</si>
  <si>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</si>
  <si>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</si>
  <si>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</si>
  <si>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</si>
  <si>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</si>
  <si>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</si>
  <si>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</si>
  <si>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</si>
  <si>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</si>
  <si>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</si>
  <si>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</si>
  <si>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</si>
  <si>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</si>
  <si>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</si>
  <si>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</si>
  <si>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</si>
  <si>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</si>
  <si>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</si>
  <si>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</si>
  <si>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</si>
  <si>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</si>
  <si>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</si>
  <si>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</si>
  <si>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</si>
  <si>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</si>
  <si>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</si>
  <si>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</si>
  <si>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</si>
  <si>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</si>
  <si>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</si>
  <si>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</si>
  <si>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</si>
  <si>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</si>
  <si>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</si>
  <si>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</si>
  <si>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</si>
  <si>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</si>
  <si>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</si>
  <si>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</si>
  <si>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</si>
  <si>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</si>
  <si>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</si>
  <si>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</si>
  <si>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</si>
  <si>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</si>
  <si>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</si>
  <si>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</si>
  <si>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</si>
  <si>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</si>
  <si>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</si>
  <si>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</si>
  <si>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</si>
  <si>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</si>
  <si>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</si>
  <si>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</si>
  <si>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</si>
  <si>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</si>
  <si>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</si>
  <si>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</si>
  <si>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</si>
  <si>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</si>
  <si>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</si>
  <si>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</si>
  <si>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</si>
  <si>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</si>
  <si>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</si>
  <si>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</si>
  <si>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</si>
  <si>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</si>
  <si>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</si>
  <si>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</si>
  <si>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</si>
  <si>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</si>
  <si>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</si>
  <si>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</si>
  <si>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</si>
  <si>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</si>
  <si>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</si>
  <si>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</si>
  <si>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</si>
  <si>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</si>
  <si>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</si>
  <si>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</si>
  <si>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</si>
  <si>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</si>
  <si>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</si>
  <si>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</si>
  <si>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</si>
  <si>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</si>
  <si>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</si>
  <si>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</si>
  <si>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</si>
  <si>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</si>
  <si>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</si>
  <si>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</si>
  <si>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</si>
  <si>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</si>
  <si>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</si>
  <si>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</si>
  <si>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</si>
  <si>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</si>
  <si>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</si>
  <si>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</si>
  <si>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</si>
  <si>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</si>
  <si>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</si>
  <si>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</si>
  <si>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</si>
  <si>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</si>
  <si>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</si>
  <si>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</si>
  <si>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</si>
  <si>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</si>
  <si>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</si>
  <si>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</si>
  <si>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</si>
  <si>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</si>
  <si>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</si>
  <si>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</si>
  <si>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</si>
  <si>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</si>
  <si>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</si>
  <si>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</si>
  <si>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</si>
  <si>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</si>
  <si>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</si>
  <si>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</si>
  <si>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</si>
  <si>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</si>
  <si>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</si>
  <si>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</si>
  <si>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</si>
  <si>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</si>
  <si>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</si>
  <si>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</si>
  <si>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</si>
  <si>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</si>
  <si>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</si>
  <si>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</si>
  <si>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</si>
  <si>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</si>
  <si>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</si>
  <si>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</si>
  <si>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</si>
  <si>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</si>
  <si>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</si>
  <si>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</si>
  <si>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</si>
  <si>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</si>
  <si>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</si>
  <si>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</si>
  <si>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</si>
  <si>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</si>
  <si>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</si>
  <si>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</si>
  <si>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</si>
  <si>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</si>
  <si>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</si>
  <si>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</si>
  <si>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</si>
  <si>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</si>
  <si>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</si>
  <si>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</si>
  <si>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</si>
  <si>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</si>
  <si>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</si>
  <si>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</si>
  <si>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</si>
  <si>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</si>
  <si>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</si>
  <si>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</si>
  <si>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</si>
  <si>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</si>
  <si>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</si>
  <si>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</si>
  <si>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</si>
  <si>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</si>
  <si>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</si>
  <si>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</si>
  <si>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</si>
  <si>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</si>
  <si>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</si>
  <si>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</si>
  <si>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</si>
  <si>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</si>
  <si>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</si>
  <si>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</si>
  <si>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</si>
  <si>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</si>
  <si>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</si>
  <si>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</si>
  <si>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</si>
  <si>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</si>
  <si>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</si>
  <si>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</si>
  <si>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</si>
  <si>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</si>
  <si>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</si>
  <si>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</si>
  <si>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</si>
  <si>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</si>
  <si>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</si>
  <si>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</si>
  <si>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</si>
  <si>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</si>
  <si>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</si>
  <si>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</si>
  <si>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</si>
  <si>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</si>
  <si>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</si>
  <si>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</si>
  <si>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</si>
  <si>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</si>
  <si>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</si>
  <si>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</si>
  <si>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</si>
  <si>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</si>
  <si>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</si>
  <si>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</si>
  <si>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</si>
  <si>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</si>
  <si>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</si>
  <si>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</si>
  <si>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</si>
  <si>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</si>
  <si>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</si>
  <si>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</si>
  <si>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</si>
  <si>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</si>
  <si>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</si>
  <si>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</si>
  <si>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</si>
  <si>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</si>
  <si>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</si>
  <si>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</si>
  <si>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</si>
  <si>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</si>
  <si>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</si>
  <si>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</si>
  <si>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</si>
  <si>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</si>
  <si>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</si>
  <si>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</si>
  <si>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</si>
  <si>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</si>
  <si>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</si>
  <si>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</si>
  <si>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</si>
  <si>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</si>
  <si>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</si>
  <si>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</si>
  <si>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</si>
  <si>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</si>
  <si>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</si>
  <si>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</si>
  <si>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</si>
  <si>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</si>
  <si>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</si>
  <si>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</si>
  <si>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</si>
  <si>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</si>
  <si>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</si>
  <si>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</si>
  <si>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</si>
  <si>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</si>
  <si>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</si>
  <si>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</si>
  <si>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</si>
  <si>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</si>
  <si>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</si>
  <si>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</si>
  <si>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</si>
  <si>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</si>
  <si>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</si>
  <si>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</si>
  <si>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</si>
  <si>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</si>
  <si>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</si>
  <si>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</si>
  <si>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</si>
  <si>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</si>
  <si>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</si>
  <si>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</si>
  <si>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</si>
  <si>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</si>
  <si>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</si>
  <si>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</si>
  <si>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</si>
  <si>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</si>
  <si>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</si>
  <si>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</si>
  <si>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</si>
  <si>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</si>
  <si>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</si>
  <si>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</si>
  <si>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</si>
  <si>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</si>
  <si>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</si>
  <si>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</si>
  <si>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</si>
  <si>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</si>
  <si>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</si>
  <si>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</si>
  <si>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</si>
  <si>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</si>
  <si>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</si>
  <si>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</si>
  <si>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</si>
  <si>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</si>
  <si>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</si>
  <si>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</si>
  <si>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</si>
  <si>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</si>
  <si>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</si>
  <si>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</si>
  <si>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</si>
  <si>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</si>
  <si>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</si>
  <si>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</si>
  <si>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</si>
  <si>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</si>
  <si>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</si>
  <si>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</si>
  <si>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</si>
  <si>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</si>
  <si>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</si>
  <si>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</si>
  <si>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</si>
  <si>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</si>
  <si>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</si>
  <si>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</si>
  <si>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</si>
  <si>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</si>
  <si>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</si>
  <si>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</si>
  <si>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</si>
  <si>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</si>
  <si>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</si>
  <si>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</si>
  <si>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</si>
  <si>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</si>
  <si>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</si>
  <si>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</si>
  <si>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</si>
  <si>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</si>
  <si>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</si>
  <si>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</si>
  <si>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</si>
  <si>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</si>
  <si>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</si>
  <si>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</si>
  <si>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</si>
  <si>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</si>
  <si>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</si>
  <si>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</si>
  <si>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</si>
  <si>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</si>
  <si>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</si>
  <si>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</si>
  <si>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</si>
  <si>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</si>
  <si>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</si>
  <si>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</si>
  <si>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</si>
  <si>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</si>
  <si>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</si>
  <si>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</si>
  <si>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</si>
  <si>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</si>
  <si>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</si>
  <si>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</si>
  <si>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</si>
  <si>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</si>
  <si>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</si>
  <si>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</si>
  <si>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</si>
  <si>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</si>
  <si>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</si>
  <si>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</si>
  <si>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</si>
  <si>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</si>
  <si>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</si>
  <si>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</si>
  <si>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</si>
  <si>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</si>
  <si>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</si>
  <si>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</si>
  <si>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</si>
  <si>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</si>
  <si>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</si>
  <si>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</si>
  <si>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</si>
  <si>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</si>
  <si>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</si>
  <si>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</si>
  <si>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</si>
  <si>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</si>
  <si>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</si>
  <si>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</si>
  <si>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</si>
  <si>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</si>
  <si>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</si>
  <si>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</si>
  <si>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</si>
  <si>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</si>
  <si>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</si>
  <si>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</si>
  <si>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</si>
  <si>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</si>
  <si>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</si>
  <si>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</si>
  <si>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</si>
  <si>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</si>
  <si>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</si>
  <si>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</si>
  <si>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</si>
  <si>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</si>
  <si>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</si>
  <si>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</si>
  <si>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</si>
  <si>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</si>
  <si>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</si>
  <si>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</si>
  <si>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</si>
  <si>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</si>
  <si>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</si>
  <si>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</si>
  <si>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</si>
  <si>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</si>
  <si>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</si>
  <si>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</si>
  <si>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</si>
  <si>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</si>
  <si>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</si>
  <si>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</si>
  <si>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</si>
  <si>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</si>
  <si>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</si>
  <si>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</si>
  <si>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</si>
  <si>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</si>
  <si>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</si>
  <si>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</si>
  <si>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</si>
  <si>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</si>
  <si>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</si>
  <si>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</si>
  <si>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</si>
  <si>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</si>
  <si>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</si>
  <si>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</si>
  <si>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</si>
  <si>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</si>
  <si>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</si>
  <si>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</si>
  <si>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</si>
  <si>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</si>
  <si>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</si>
  <si>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</si>
  <si>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</si>
  <si>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</si>
  <si>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</si>
  <si>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</si>
  <si>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</si>
  <si>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</si>
  <si>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</si>
  <si>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</si>
  <si>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</si>
  <si>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</si>
  <si>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</si>
  <si>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</si>
  <si>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</si>
  <si>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</si>
  <si>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</si>
  <si>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</si>
  <si>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</si>
  <si>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</si>
  <si>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</si>
  <si>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</si>
  <si>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</si>
  <si>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</si>
  <si>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</si>
  <si>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</si>
  <si>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</si>
  <si>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</si>
  <si>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</si>
  <si>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</si>
  <si>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</si>
  <si>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</si>
  <si>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</si>
  <si>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</si>
  <si>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</si>
  <si>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</si>
  <si>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</si>
  <si>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</si>
  <si>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</si>
  <si>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</si>
  <si>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</si>
  <si>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</si>
  <si>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</si>
  <si>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</si>
  <si>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</si>
  <si>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</si>
  <si>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</si>
  <si>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</si>
  <si>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</si>
  <si>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</si>
  <si>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</si>
  <si>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</si>
  <si>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</si>
  <si>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</si>
  <si>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</si>
  <si>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</si>
  <si>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</si>
  <si>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</si>
  <si>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</si>
  <si>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</si>
  <si>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</si>
  <si>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</si>
  <si>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</si>
  <si>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</si>
  <si>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</si>
  <si>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</si>
  <si>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</si>
  <si>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</si>
  <si>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</si>
  <si>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</si>
  <si>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</si>
  <si>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</si>
  <si>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</si>
  <si>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</si>
  <si>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</si>
  <si>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</si>
  <si>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</si>
  <si>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</si>
  <si>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</si>
  <si>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</si>
  <si>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</si>
  <si>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</si>
  <si>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</si>
  <si>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</si>
  <si>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</si>
  <si>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</si>
  <si>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</si>
  <si>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</si>
  <si>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</si>
  <si>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</si>
  <si>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</si>
  <si>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</si>
  <si>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</si>
  <si>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</si>
  <si>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</si>
  <si>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</si>
  <si>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</si>
  <si>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</si>
  <si>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</si>
  <si>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</si>
  <si>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</si>
  <si>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</si>
  <si>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</si>
  <si>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</si>
  <si>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</si>
  <si>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</si>
  <si>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</si>
  <si>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</si>
  <si>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</si>
  <si>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</si>
  <si>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</si>
  <si>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</si>
  <si>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</si>
  <si>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</si>
  <si>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</si>
  <si>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</si>
  <si>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</si>
  <si>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</si>
  <si>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</si>
  <si>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</si>
  <si>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</si>
  <si>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</si>
  <si>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</si>
  <si>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</si>
  <si>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</si>
  <si>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</si>
  <si>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</si>
  <si>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</si>
  <si>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</si>
  <si>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</si>
  <si>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</si>
  <si>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</si>
  <si>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</si>
  <si>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</si>
  <si>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</si>
  <si>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</si>
  <si>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</si>
  <si>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</si>
  <si>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</si>
  <si>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</si>
  <si>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</si>
  <si>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</si>
  <si>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</si>
  <si>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</si>
  <si>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</si>
  <si>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</si>
  <si>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</si>
  <si>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</si>
  <si>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</si>
  <si>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</si>
  <si>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</si>
  <si>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</si>
  <si>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</si>
  <si>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</si>
  <si>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</si>
  <si>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</si>
  <si>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</si>
  <si>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</si>
  <si>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</si>
  <si>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</si>
  <si>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</si>
  <si>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</si>
  <si>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</si>
  <si>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</si>
  <si>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</si>
  <si>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</si>
  <si>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</si>
  <si>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</si>
  <si>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</si>
  <si>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</si>
  <si>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</si>
  <si>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</si>
  <si>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</si>
  <si>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</si>
  <si>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</si>
  <si>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</si>
  <si>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</si>
  <si>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</si>
  <si>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</si>
  <si>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</si>
  <si>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</si>
  <si>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</si>
  <si>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</si>
  <si>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</si>
  <si>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</si>
  <si>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</si>
  <si>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</si>
  <si>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</si>
  <si>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</si>
  <si>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</si>
  <si>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</si>
  <si>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</si>
  <si>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</si>
  <si>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</si>
  <si>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</si>
  <si>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</si>
  <si>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</si>
  <si>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</si>
  <si>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</si>
  <si>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</si>
  <si>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</si>
  <si>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</si>
  <si>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</si>
  <si>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</si>
  <si>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</si>
  <si>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</si>
  <si>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</si>
  <si>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</si>
  <si>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</si>
  <si>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</si>
  <si>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</si>
  <si>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</si>
  <si>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</si>
  <si>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</si>
  <si>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</si>
  <si>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</si>
  <si>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</si>
  <si>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</si>
  <si>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</si>
  <si>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</si>
  <si>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</si>
  <si>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</si>
  <si>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</si>
  <si>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</si>
  <si>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</si>
  <si>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</si>
  <si>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</si>
  <si>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</si>
  <si>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</si>
  <si>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</si>
  <si>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</si>
  <si>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</si>
  <si>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</si>
  <si>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</si>
  <si>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</si>
  <si>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</si>
  <si>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</si>
  <si>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</si>
  <si>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</si>
  <si>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</si>
  <si>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</si>
  <si>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</si>
  <si>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</si>
  <si>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</si>
  <si>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</si>
  <si>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</si>
  <si>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</si>
  <si>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</si>
  <si>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</si>
  <si>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</si>
  <si>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</si>
  <si>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</si>
  <si>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</si>
  <si>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</si>
  <si>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</si>
  <si>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</si>
  <si>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</si>
  <si>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</si>
  <si>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</si>
  <si>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</si>
  <si>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</si>
  <si>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</si>
  <si>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</si>
  <si>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</si>
  <si>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</si>
  <si>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</si>
  <si>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</si>
  <si>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</si>
  <si>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</si>
  <si>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</si>
  <si>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</si>
  <si>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</si>
  <si>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</si>
  <si>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</si>
  <si>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</si>
  <si>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</si>
  <si>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</si>
  <si>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</si>
  <si>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</si>
  <si>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</si>
  <si>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</si>
  <si>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</si>
  <si>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</si>
  <si>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</si>
  <si>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</si>
  <si>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</si>
  <si>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</si>
  <si>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</si>
  <si>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</si>
  <si>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</si>
  <si>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</si>
  <si>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</si>
  <si>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</si>
  <si>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</si>
  <si>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</si>
  <si>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</si>
  <si>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</si>
  <si>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</si>
  <si>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</si>
  <si>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</si>
  <si>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</si>
  <si>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</si>
  <si>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</si>
  <si>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</si>
  <si>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</si>
  <si>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</si>
  <si>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</si>
  <si>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</si>
  <si>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</si>
  <si>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</si>
  <si>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</si>
  <si>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</si>
  <si>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</si>
  <si>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</si>
  <si>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</si>
  <si>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</si>
  <si>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</si>
  <si>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</si>
  <si>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</si>
  <si>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</si>
  <si>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</si>
  <si>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</si>
  <si>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</si>
  <si>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</si>
  <si>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</si>
  <si>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</si>
  <si>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</si>
  <si>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</si>
  <si>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</si>
  <si>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</si>
  <si>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</si>
  <si>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</si>
  <si>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</si>
  <si>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</si>
  <si>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</si>
  <si>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</si>
  <si>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</si>
  <si>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</si>
  <si>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</si>
  <si>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</si>
  <si>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</si>
  <si>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</si>
  <si>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</si>
  <si>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</si>
  <si>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</si>
  <si>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</si>
  <si>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</si>
  <si>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</si>
  <si>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</si>
  <si>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</si>
  <si>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</si>
  <si>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</si>
  <si>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</si>
  <si>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</si>
  <si>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</si>
  <si>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</si>
  <si>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</si>
  <si>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</si>
  <si>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</si>
  <si>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</si>
  <si>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</si>
  <si>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</si>
  <si>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</si>
  <si>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</si>
  <si>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</si>
  <si>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</si>
  <si>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</si>
  <si>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</si>
  <si>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</si>
  <si>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</si>
  <si>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</si>
  <si>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</si>
  <si>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</si>
  <si>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</si>
  <si>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</si>
  <si>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</si>
  <si>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</si>
  <si>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</si>
  <si>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</si>
  <si>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</si>
  <si>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</si>
  <si>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</si>
  <si>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</si>
  <si>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</si>
  <si>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</si>
  <si>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</si>
  <si>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</si>
  <si>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</si>
  <si>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</si>
  <si>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</si>
  <si>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</si>
  <si>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</si>
  <si>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</si>
  <si>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</si>
  <si>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</si>
  <si>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</si>
  <si>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</si>
  <si>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</si>
  <si>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</si>
  <si>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</si>
  <si>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</si>
  <si>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</si>
  <si>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</si>
  <si>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</si>
  <si>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</si>
  <si>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</si>
  <si>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</si>
  <si>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</si>
  <si>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</si>
  <si>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</si>
  <si>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</si>
  <si>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</si>
  <si>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</si>
  <si>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</si>
  <si>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</si>
  <si>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</si>
  <si>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</si>
  <si>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</si>
  <si>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</si>
  <si>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</si>
  <si>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</si>
  <si>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</si>
  <si>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</si>
  <si>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</si>
  <si>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</si>
  <si>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</si>
  <si>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</si>
  <si>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</si>
  <si>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</si>
  <si>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</si>
  <si>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</si>
  <si>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</si>
  <si>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</si>
  <si>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</si>
  <si>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</si>
  <si>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</si>
  <si>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</si>
  <si>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</si>
  <si>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</si>
  <si>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</si>
  <si>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</si>
  <si>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</si>
  <si>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</si>
  <si>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</si>
  <si>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</si>
  <si>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</si>
  <si>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</si>
  <si>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</si>
  <si>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</si>
  <si>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</si>
  <si>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</si>
  <si>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</si>
  <si>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</si>
  <si>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</si>
  <si>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</si>
  <si>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</si>
  <si>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</si>
  <si>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</si>
  <si>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</si>
  <si>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</si>
  <si>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</si>
  <si>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</si>
  <si>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</si>
  <si>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</si>
  <si>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</si>
  <si>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</si>
  <si>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</si>
  <si>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</si>
  <si>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</si>
  <si>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</si>
  <si>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</si>
  <si>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</si>
  <si>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</si>
  <si>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</si>
  <si>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</si>
  <si>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</si>
  <si>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</si>
  <si>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</si>
  <si>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</si>
  <si>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</si>
  <si>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</si>
  <si>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</si>
  <si>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</si>
  <si>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</si>
  <si>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</si>
  <si>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</si>
  <si>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</si>
  <si>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</si>
  <si>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</si>
  <si>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</si>
  <si>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</si>
  <si>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</si>
  <si>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</si>
  <si>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</si>
  <si>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</si>
  <si>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</si>
  <si>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</si>
  <si>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</si>
  <si>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</si>
  <si>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</si>
  <si>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</si>
  <si>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</si>
  <si>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</si>
  <si>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</si>
  <si>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</si>
  <si>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</si>
  <si>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</si>
  <si>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</si>
  <si>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</si>
  <si>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</si>
  <si>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</si>
  <si>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</si>
  <si>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</si>
  <si>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</si>
  <si>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</si>
  <si>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</si>
  <si>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</si>
  <si>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</si>
  <si>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</si>
  <si>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</si>
  <si>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</si>
  <si>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</si>
  <si>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</si>
  <si>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</si>
  <si>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</si>
  <si>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</si>
  <si>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</si>
  <si>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</si>
  <si>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</si>
  <si>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</si>
  <si>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</si>
  <si>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</si>
  <si>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</si>
  <si>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</si>
  <si>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</si>
  <si>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</si>
  <si>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</si>
  <si>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</si>
  <si>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</si>
  <si>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</si>
  <si>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</si>
  <si>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</si>
  <si>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</si>
  <si>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</si>
  <si>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</si>
  <si>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</si>
  <si>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</si>
  <si>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</si>
  <si>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</si>
  <si>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</si>
  <si>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</si>
  <si>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</si>
  <si>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</si>
  <si>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</si>
  <si>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</si>
  <si>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</si>
  <si>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</si>
  <si>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</si>
  <si>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</si>
  <si>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</si>
  <si>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</si>
  <si>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</si>
  <si>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</si>
  <si>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</si>
  <si>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</si>
  <si>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</si>
  <si>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</si>
  <si>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</si>
  <si>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</si>
  <si>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</si>
  <si>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</si>
  <si>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</si>
  <si>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</si>
  <si>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</si>
  <si>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</si>
  <si>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</si>
  <si>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</si>
  <si>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</si>
  <si>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</si>
  <si>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</si>
  <si>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</si>
  <si>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</si>
  <si>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</si>
  <si>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</si>
  <si>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</si>
  <si>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</si>
  <si>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</si>
  <si>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</si>
  <si>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</si>
  <si>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</si>
  <si>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</si>
  <si>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</si>
  <si>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</si>
  <si>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</si>
  <si>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</si>
  <si>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</si>
  <si>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</si>
  <si>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</si>
  <si>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</si>
  <si>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</si>
  <si>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</si>
  <si>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</si>
  <si>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</si>
  <si>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</si>
  <si>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</si>
  <si>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</si>
  <si>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</si>
  <si>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</si>
  <si>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</si>
  <si>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</si>
  <si>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</si>
  <si>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</si>
  <si>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</si>
  <si>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</si>
  <si>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</si>
  <si>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</si>
  <si>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</si>
  <si>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</si>
  <si>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</si>
  <si>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</si>
  <si>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</si>
  <si>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</si>
  <si>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</si>
  <si>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</si>
  <si>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</si>
  <si>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</si>
  <si>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</si>
  <si>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</si>
  <si>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</si>
  <si>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</si>
  <si>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</si>
  <si>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</si>
  <si>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</si>
  <si>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</si>
  <si>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</si>
  <si>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</si>
  <si>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</si>
  <si>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</si>
  <si>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</si>
  <si>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</si>
  <si>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</si>
  <si>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</si>
  <si>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</si>
  <si>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</si>
  <si>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</si>
  <si>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</si>
  <si>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</si>
  <si>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</si>
  <si>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</si>
  <si>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</si>
  <si>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</si>
  <si>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</si>
  <si>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</si>
  <si>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</si>
  <si>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</si>
  <si>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</si>
  <si>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</si>
  <si>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</si>
  <si>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</si>
  <si>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</si>
  <si>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</si>
  <si>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</si>
  <si>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</si>
  <si>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</si>
  <si>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</si>
  <si>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</si>
  <si>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</si>
  <si>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</si>
  <si>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</si>
  <si>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</si>
  <si>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</si>
  <si>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</si>
  <si>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</si>
  <si>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</si>
  <si>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</si>
  <si>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</si>
  <si>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</si>
  <si>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</si>
  <si>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</si>
  <si>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</si>
  <si>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</si>
  <si>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</si>
  <si>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</si>
  <si>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</si>
  <si>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</si>
  <si>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</si>
  <si>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</si>
  <si>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</si>
  <si>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</si>
  <si>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</si>
  <si>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</si>
  <si>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</si>
  <si>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</si>
  <si>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</si>
  <si>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</si>
  <si>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</si>
  <si>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</si>
  <si>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</si>
  <si>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</si>
  <si>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</si>
  <si>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</si>
  <si>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</si>
  <si>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</si>
  <si>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</si>
  <si>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</si>
  <si>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</si>
  <si>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</si>
  <si>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</si>
  <si>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</si>
  <si>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</si>
  <si>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</si>
  <si>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</si>
  <si>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</si>
  <si>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</si>
  <si>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</si>
  <si>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</si>
  <si>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</si>
  <si>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</si>
  <si>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</si>
  <si>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</si>
  <si>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</si>
  <si>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</si>
  <si>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</si>
  <si>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</si>
  <si>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</si>
  <si>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</si>
  <si>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</si>
  <si>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</si>
  <si>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</si>
  <si>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</si>
  <si>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</si>
  <si>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</si>
  <si>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</si>
  <si>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</si>
  <si>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</si>
  <si>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</si>
  <si>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</si>
  <si>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</si>
  <si>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</si>
  <si>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</si>
  <si>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</si>
  <si>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</si>
  <si>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</si>
  <si>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</si>
  <si>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</si>
  <si>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</si>
  <si>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</si>
  <si>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</si>
  <si>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</si>
  <si>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</si>
  <si>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</si>
  <si>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</si>
  <si>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</si>
  <si>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</si>
  <si>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</si>
  <si>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</si>
  <si>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</si>
  <si>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</si>
  <si>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</si>
  <si>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</si>
  <si>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</si>
  <si>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</si>
  <si>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</si>
  <si>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</si>
  <si>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</si>
  <si>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</si>
  <si>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</si>
  <si>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</si>
  <si>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</si>
  <si>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</si>
  <si>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</si>
  <si>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</si>
  <si>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</si>
  <si>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</si>
  <si>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</si>
  <si>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</si>
  <si>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</si>
  <si>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</si>
  <si>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</si>
  <si>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</si>
  <si>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</si>
  <si>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</si>
  <si>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</si>
  <si>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</si>
  <si>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</si>
  <si>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</si>
  <si>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</si>
  <si>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</si>
  <si>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</si>
  <si>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</si>
  <si>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</si>
  <si>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</si>
  <si>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</si>
  <si>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</si>
  <si>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</si>
  <si>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</si>
  <si>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</si>
  <si>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</si>
  <si>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</si>
  <si>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</si>
  <si>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</si>
  <si>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</si>
  <si>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</si>
  <si>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</si>
  <si>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</si>
  <si>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</si>
  <si>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</si>
  <si>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</si>
  <si>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</si>
  <si>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</si>
  <si>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</si>
  <si>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</si>
  <si>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</si>
  <si>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</si>
  <si>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</si>
  <si>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</si>
  <si>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</si>
  <si>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</si>
  <si>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</si>
  <si>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</si>
  <si>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</si>
  <si>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</si>
  <si>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</si>
  <si>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</si>
  <si>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</si>
  <si>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</si>
  <si>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</si>
  <si>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</si>
  <si>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</si>
  <si>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</si>
  <si>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</si>
  <si>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</si>
  <si>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</si>
  <si>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</si>
  <si>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</si>
  <si>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</si>
  <si>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</si>
  <si>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</si>
  <si>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</si>
  <si>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</si>
  <si>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</si>
  <si>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</si>
  <si>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</si>
  <si>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</si>
  <si>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</si>
  <si>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</si>
  <si>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</si>
  <si>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</si>
  <si>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</si>
  <si>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</si>
  <si>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</si>
  <si>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</si>
  <si>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</si>
  <si>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</si>
  <si>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</si>
  <si>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</si>
  <si>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</si>
  <si>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</si>
  <si>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</si>
  <si>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</si>
  <si>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</si>
  <si>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</si>
  <si>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</si>
  <si>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</si>
  <si>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</si>
  <si>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</si>
  <si>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</si>
  <si>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</si>
  <si>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</si>
  <si>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</si>
  <si>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</si>
  <si>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</si>
  <si>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</si>
  <si>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</si>
  <si>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</si>
  <si>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</si>
  <si>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</si>
  <si>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</si>
  <si>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</si>
  <si>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</si>
  <si>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</si>
  <si>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</si>
  <si>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</si>
  <si>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</si>
  <si>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</si>
  <si>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</si>
  <si>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</si>
  <si>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</si>
  <si>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</si>
  <si>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</si>
  <si>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</si>
  <si>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</si>
  <si>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</si>
  <si>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</si>
  <si>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</si>
  <si>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</si>
  <si>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</si>
  <si>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</si>
  <si>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</si>
  <si>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</si>
  <si>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</si>
  <si>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</si>
  <si>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</si>
  <si>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</si>
  <si>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</si>
  <si>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</si>
  <si>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</si>
  <si>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</si>
  <si>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</si>
  <si>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</si>
  <si>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</si>
  <si>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</si>
  <si>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</si>
  <si>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</si>
  <si>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</si>
  <si>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</si>
  <si>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</si>
  <si>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</si>
  <si>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</si>
  <si>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</si>
  <si>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</si>
  <si>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</si>
  <si>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</si>
  <si>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</si>
  <si>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</si>
  <si>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</si>
  <si>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</si>
  <si>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</si>
  <si>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</si>
  <si>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</si>
  <si>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</si>
  <si>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</si>
  <si>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</si>
  <si>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</si>
  <si>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</si>
  <si>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</si>
  <si>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</si>
  <si>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</si>
  <si>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</si>
  <si>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</si>
  <si>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</si>
  <si>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</si>
  <si>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</si>
  <si>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</si>
  <si>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</si>
  <si>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</si>
  <si>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</si>
  <si>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</si>
  <si>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</si>
  <si>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</si>
  <si>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</si>
  <si>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</si>
  <si>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</si>
  <si>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</si>
  <si>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</si>
  <si>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</si>
  <si>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</si>
  <si>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</si>
  <si>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</si>
  <si>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</si>
  <si>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</si>
  <si>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</si>
  <si>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</si>
  <si>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</si>
  <si>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</si>
  <si>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</si>
  <si>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</si>
  <si>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</si>
  <si>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</si>
  <si>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</si>
  <si>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</si>
  <si>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</si>
  <si>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</si>
  <si>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</si>
  <si>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</si>
  <si>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</si>
  <si>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</si>
  <si>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</si>
  <si>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</si>
  <si>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</si>
  <si>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</si>
  <si>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</si>
  <si>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</si>
  <si>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</si>
  <si>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</si>
  <si>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</si>
  <si>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</si>
  <si>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</si>
  <si>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</si>
  <si>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</si>
  <si>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</si>
  <si>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</si>
  <si>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</si>
  <si>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</si>
  <si>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</si>
  <si>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</si>
  <si>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</si>
  <si>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</si>
  <si>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</si>
  <si>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</si>
  <si>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</si>
  <si>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</si>
  <si>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</si>
  <si>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</si>
  <si>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</si>
  <si>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</si>
  <si>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</si>
  <si>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</si>
  <si>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</si>
  <si>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</si>
  <si>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</si>
  <si>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</si>
  <si>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</si>
  <si>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</si>
  <si>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</si>
  <si>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</si>
  <si>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</si>
  <si>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</si>
  <si>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</si>
  <si>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</si>
  <si>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</si>
  <si>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</si>
  <si>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</si>
  <si>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</si>
  <si>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</si>
  <si>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</si>
  <si>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</si>
  <si>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</si>
  <si>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</si>
  <si>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</si>
  <si>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</si>
  <si>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</si>
  <si>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</si>
  <si>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</si>
  <si>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</si>
  <si>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</si>
  <si>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</si>
  <si>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</si>
  <si>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</si>
  <si>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</si>
  <si>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</si>
  <si>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</si>
  <si>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</si>
  <si>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</si>
  <si>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</si>
  <si>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</si>
  <si>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</si>
  <si>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</si>
  <si>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</si>
  <si>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</si>
  <si>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</si>
  <si>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</si>
  <si>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</si>
  <si>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</si>
  <si>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</si>
  <si>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</si>
  <si>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</si>
  <si>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</si>
  <si>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</si>
  <si>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</si>
  <si>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</si>
  <si>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</si>
  <si>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</si>
  <si>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</si>
  <si>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</si>
  <si>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</si>
  <si>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</si>
  <si>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</si>
  <si>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</si>
  <si>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</si>
  <si>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</si>
  <si>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</si>
  <si>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</si>
  <si>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</si>
  <si>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</si>
  <si>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</si>
  <si>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</si>
  <si>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</si>
  <si>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</si>
  <si>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</si>
  <si>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</si>
  <si>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</si>
  <si>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</si>
  <si>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</si>
  <si>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</si>
  <si>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</si>
  <si>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</si>
  <si>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</si>
  <si>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</si>
  <si>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</si>
  <si>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</si>
  <si>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</si>
  <si>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</si>
  <si>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</si>
  <si>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</si>
  <si>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</si>
  <si>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</si>
  <si>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</si>
  <si>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</si>
  <si>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</si>
  <si>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</si>
  <si>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</si>
  <si>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</si>
  <si>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</si>
  <si>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</si>
  <si>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</si>
  <si>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</si>
  <si>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</si>
  <si>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</si>
  <si>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</si>
  <si>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</si>
  <si>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</si>
  <si>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</si>
  <si>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</si>
  <si>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</si>
  <si>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</si>
  <si>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</si>
  <si>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</si>
  <si>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</si>
  <si>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</si>
  <si>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</si>
  <si>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</si>
  <si>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</si>
  <si>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</si>
  <si>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</si>
  <si>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</si>
  <si>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</si>
  <si>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</si>
  <si>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</si>
  <si>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</si>
  <si>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</si>
  <si>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</si>
  <si>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</si>
  <si>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</si>
  <si>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</si>
  <si>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</si>
  <si>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</si>
  <si>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</si>
  <si>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</si>
  <si>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</si>
  <si>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</si>
  <si>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</si>
  <si>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</si>
  <si>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</si>
  <si>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</si>
  <si>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</si>
  <si>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</si>
  <si>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</si>
  <si>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</si>
  <si>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</si>
  <si>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</si>
  <si>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</si>
  <si>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</si>
  <si>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</si>
  <si>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</si>
  <si>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</si>
  <si>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</si>
  <si>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</si>
  <si>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</si>
  <si>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</si>
  <si>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</si>
  <si>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</si>
  <si>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</si>
  <si>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</si>
  <si>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</si>
  <si>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</si>
  <si>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</si>
  <si>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</si>
  <si>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</si>
  <si>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</si>
  <si>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</si>
  <si>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</si>
  <si>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</si>
  <si>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</si>
  <si>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</si>
  <si>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</si>
  <si>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</si>
  <si>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</si>
  <si>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</si>
  <si>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</si>
  <si>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</si>
  <si>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</si>
  <si>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</si>
  <si>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</si>
  <si>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</si>
  <si>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</si>
  <si>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</si>
  <si>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</si>
  <si>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</si>
  <si>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</si>
  <si>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</si>
  <si>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</si>
  <si>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</si>
  <si>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</si>
  <si>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</si>
  <si>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</si>
  <si>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</si>
  <si>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</si>
  <si>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</si>
  <si>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</si>
  <si>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</si>
  <si>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</si>
  <si>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</si>
  <si>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</si>
  <si>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</si>
  <si>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</si>
  <si>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</si>
  <si>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</si>
  <si>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</si>
  <si>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</si>
  <si>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</si>
  <si>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</si>
  <si>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</si>
  <si>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</si>
  <si>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</si>
  <si>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</si>
  <si>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</si>
  <si>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</si>
  <si>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</si>
  <si>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</si>
  <si>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</si>
  <si>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</si>
  <si>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</si>
  <si>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</si>
  <si>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</si>
  <si>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</si>
  <si>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</si>
  <si>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</si>
  <si>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</si>
  <si>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</si>
  <si>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</si>
  <si>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</si>
  <si>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</si>
  <si>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</si>
  <si>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</si>
  <si>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</si>
  <si>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</si>
  <si>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</si>
  <si>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</si>
  <si>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</si>
  <si>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</si>
  <si>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</si>
  <si>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</si>
  <si>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</si>
  <si>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</si>
  <si>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</si>
  <si>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</si>
  <si>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</si>
  <si>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</si>
  <si>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</si>
  <si>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</si>
  <si>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</si>
  <si>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</si>
  <si>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</si>
  <si>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</si>
  <si>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</si>
  <si>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</si>
  <si>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</si>
  <si>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</si>
  <si>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</si>
  <si>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</si>
  <si>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</si>
  <si>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</si>
  <si>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</si>
  <si>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</si>
  <si>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</si>
  <si>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</si>
  <si>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</si>
  <si>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</si>
  <si>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</si>
  <si>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</si>
  <si>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</si>
  <si>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</si>
  <si>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</si>
  <si>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</si>
  <si>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</si>
  <si>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</si>
  <si>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</si>
  <si>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</si>
  <si>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</si>
  <si>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</si>
  <si>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</si>
  <si>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</si>
  <si>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</si>
  <si>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</si>
  <si>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</si>
  <si>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</si>
  <si>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</si>
  <si>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</si>
  <si>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</si>
  <si>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</si>
  <si>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</si>
  <si>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</si>
  <si>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</si>
  <si>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</si>
  <si>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</si>
  <si>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</si>
  <si>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</si>
  <si>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</si>
  <si>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</si>
  <si>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</si>
  <si>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</si>
  <si>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</si>
  <si>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</si>
  <si>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</si>
  <si>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</si>
  <si>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</si>
  <si>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</si>
  <si>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</si>
  <si>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</si>
  <si>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</si>
  <si>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</si>
  <si>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</si>
  <si>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</si>
  <si>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</si>
  <si>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</si>
  <si>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</si>
  <si>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</si>
  <si>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</si>
  <si>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</si>
  <si>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</si>
  <si>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</si>
  <si>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</si>
  <si>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</si>
  <si>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</si>
  <si>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</si>
  <si>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</si>
  <si>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</si>
  <si>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</si>
  <si>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</si>
  <si>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</si>
  <si>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</si>
  <si>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</si>
  <si>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</si>
  <si>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</si>
  <si>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</si>
  <si>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</si>
  <si>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</si>
  <si>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</si>
  <si>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</si>
  <si>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</si>
  <si>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</si>
  <si>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</si>
  <si>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</si>
  <si>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</si>
  <si>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</si>
  <si>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</si>
  <si>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</si>
  <si>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</si>
  <si>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</si>
  <si>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</si>
  <si>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</si>
  <si>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</si>
  <si>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</si>
  <si>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</si>
  <si>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</si>
  <si>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</si>
  <si>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</si>
  <si>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</si>
  <si>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</si>
  <si>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</si>
  <si>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</si>
  <si>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</si>
  <si>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</si>
  <si>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</si>
  <si>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</si>
  <si>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</si>
  <si>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</si>
  <si>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</si>
  <si>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</si>
  <si>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</si>
  <si>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</si>
  <si>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</si>
  <si>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</si>
  <si>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</si>
  <si>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</si>
  <si>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</si>
  <si>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</si>
  <si>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</si>
  <si>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</si>
  <si>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</si>
  <si>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</si>
  <si>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</si>
  <si>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</si>
  <si>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</si>
  <si>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</si>
  <si>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</si>
  <si>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</si>
  <si>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</si>
  <si>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</si>
  <si>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</si>
  <si>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</si>
  <si>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</si>
  <si>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</si>
  <si>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</si>
  <si>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</si>
  <si>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</si>
  <si>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</si>
  <si>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</si>
  <si>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</si>
  <si>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</si>
  <si>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</si>
  <si>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</si>
  <si>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</si>
  <si>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</si>
  <si>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</si>
  <si>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</si>
  <si>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</si>
  <si>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</si>
  <si>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</si>
  <si>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</si>
  <si>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</si>
  <si>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</si>
  <si>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</si>
  <si>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</si>
  <si>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</si>
  <si>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</si>
  <si>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</si>
  <si>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</si>
  <si>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</si>
  <si>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</si>
  <si>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</si>
  <si>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</si>
  <si>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</si>
  <si>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</si>
  <si>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</si>
  <si>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</si>
  <si>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</si>
  <si>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</si>
  <si>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</si>
  <si>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</si>
  <si>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</si>
  <si>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</si>
  <si>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</si>
  <si>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</si>
  <si>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</si>
  <si>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</si>
  <si>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</si>
  <si>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</si>
  <si>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</si>
  <si>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</si>
  <si>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</si>
  <si>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</si>
  <si>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</si>
  <si>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</si>
  <si>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</si>
  <si>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</si>
  <si>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</si>
  <si>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</si>
  <si>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</si>
  <si>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</si>
  <si>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</si>
  <si>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</si>
  <si>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</si>
  <si>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</si>
  <si>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</si>
  <si>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</si>
  <si>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</si>
  <si>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</si>
  <si>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</si>
  <si>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</si>
  <si>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</si>
  <si>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</si>
  <si>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</si>
  <si>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</si>
  <si>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</si>
  <si>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</si>
  <si>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</si>
  <si>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</si>
  <si>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</si>
  <si>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</si>
  <si>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</si>
  <si>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</si>
  <si>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</si>
  <si>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</si>
  <si>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</si>
  <si>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</si>
  <si>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</si>
  <si>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</si>
  <si>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</si>
  <si>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</si>
  <si>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</si>
  <si>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</si>
  <si>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</si>
  <si>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</si>
  <si>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</si>
  <si>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</si>
  <si>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</si>
  <si>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</si>
  <si>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</si>
  <si>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</si>
  <si>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</si>
  <si>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</si>
  <si>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</si>
  <si>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</si>
  <si>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</si>
  <si>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</si>
  <si>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</si>
  <si>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</si>
  <si>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</si>
  <si>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</si>
  <si>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</si>
  <si>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</si>
  <si>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</si>
  <si>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</si>
  <si>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</si>
  <si>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</si>
  <si>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</si>
  <si>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</si>
  <si>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</si>
  <si>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</si>
  <si>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</si>
  <si>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</si>
  <si>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</si>
  <si>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</si>
  <si>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</si>
  <si>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</si>
  <si>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</si>
  <si>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</si>
  <si>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</si>
  <si>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</si>
  <si>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</si>
  <si>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</si>
  <si>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</si>
  <si>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</si>
  <si>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</si>
  <si>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</si>
  <si>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</si>
  <si>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</si>
  <si>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</si>
  <si>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</si>
  <si>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</si>
  <si>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</si>
  <si>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</si>
  <si>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</si>
  <si>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</si>
  <si>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</si>
  <si>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</si>
  <si>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</si>
  <si>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</si>
  <si>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</si>
  <si>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</si>
  <si>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</si>
  <si>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</si>
  <si>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</si>
  <si>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</si>
  <si>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</si>
  <si>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</si>
  <si>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</si>
  <si>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</si>
  <si>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</si>
  <si>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</si>
  <si>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</si>
  <si>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</si>
  <si>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</si>
  <si>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</si>
  <si>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</si>
  <si>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</si>
  <si>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</si>
  <si>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</si>
  <si>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</si>
  <si>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</si>
  <si>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</si>
  <si>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</si>
  <si>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</si>
  <si>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</si>
  <si>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</si>
  <si>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</si>
  <si>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</si>
  <si>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</si>
  <si>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</si>
  <si>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</si>
  <si>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</si>
  <si>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</si>
  <si>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</si>
  <si>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</si>
  <si>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</si>
  <si>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</si>
  <si>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</si>
  <si>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</si>
  <si>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</si>
  <si>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</si>
  <si>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</si>
  <si>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</si>
  <si>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</si>
  <si>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</si>
  <si>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</si>
  <si>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</si>
  <si>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</si>
  <si>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</si>
  <si>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</si>
  <si>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</si>
  <si>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</si>
  <si>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</si>
  <si>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</si>
  <si>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</si>
  <si>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</si>
  <si>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</si>
  <si>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</si>
  <si>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</si>
  <si>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</si>
  <si>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</si>
  <si>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</si>
  <si>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</si>
  <si>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</si>
  <si>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</si>
  <si>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</si>
  <si>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</si>
  <si>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</si>
  <si>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</si>
  <si>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</si>
  <si>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</si>
  <si>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</si>
  <si>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</si>
  <si>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</si>
  <si>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</si>
  <si>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</si>
  <si>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</si>
  <si>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</si>
  <si>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</si>
  <si>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</si>
  <si>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</si>
  <si>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</si>
  <si>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</si>
  <si>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</si>
  <si>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</si>
  <si>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</si>
  <si>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</si>
  <si>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</si>
  <si>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</si>
  <si>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</si>
  <si>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</si>
  <si>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</si>
  <si>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</si>
  <si>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</si>
  <si>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</si>
  <si>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</si>
  <si>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</si>
  <si>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</si>
  <si>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</si>
  <si>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</si>
  <si>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</si>
  <si>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</si>
  <si>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</si>
  <si>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</si>
  <si>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</si>
  <si>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</si>
  <si>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</si>
  <si>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</si>
  <si>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</si>
  <si>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</si>
  <si>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</si>
  <si>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</si>
  <si>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</si>
  <si>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</si>
  <si>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</si>
  <si>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</si>
  <si>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</si>
  <si>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</si>
  <si>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</si>
  <si>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</si>
  <si>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</si>
  <si>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</si>
  <si>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</si>
  <si>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</si>
  <si>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</si>
  <si>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</si>
  <si>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</si>
  <si>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</si>
  <si>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</si>
  <si>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</si>
  <si>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</si>
  <si>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</si>
  <si>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</si>
  <si>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</si>
  <si>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</si>
  <si>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</si>
  <si>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</si>
  <si>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</si>
  <si>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</si>
  <si>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</si>
  <si>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</si>
  <si>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</si>
  <si>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</si>
  <si>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</si>
  <si>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</si>
  <si>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</si>
  <si>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</si>
  <si>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</si>
  <si>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</si>
  <si>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</si>
  <si>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</si>
  <si>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</si>
  <si>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</si>
  <si>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</si>
  <si>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</si>
  <si>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</si>
  <si>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</si>
  <si>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</si>
  <si>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</si>
  <si>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</si>
  <si>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</si>
  <si>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</si>
  <si>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</si>
  <si>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</si>
  <si>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</si>
  <si>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</si>
  <si>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</si>
  <si>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</si>
  <si>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</si>
  <si>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</si>
  <si>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</si>
  <si>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</si>
  <si>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</si>
  <si>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</si>
  <si>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</si>
  <si>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</si>
  <si>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</si>
  <si>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</si>
  <si>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</si>
  <si>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</si>
  <si>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</si>
  <si>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</si>
  <si>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</si>
  <si>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</si>
  <si>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</si>
  <si>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</si>
  <si>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</si>
  <si>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</si>
  <si>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</si>
  <si>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</si>
  <si>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</si>
  <si>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</si>
  <si>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</si>
  <si>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</si>
  <si>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</si>
  <si>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</si>
  <si>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</si>
  <si>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</si>
  <si>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</si>
  <si>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</si>
  <si>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</si>
  <si>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</si>
  <si>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</si>
  <si>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</si>
  <si>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</si>
  <si>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</si>
  <si>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</si>
  <si>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</si>
  <si>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</si>
  <si>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</si>
  <si>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</si>
  <si>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</si>
  <si>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</si>
  <si>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</si>
  <si>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</si>
  <si>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</si>
  <si>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</si>
  <si>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</si>
  <si>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</si>
  <si>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</si>
  <si>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</si>
  <si>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</si>
  <si>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</si>
  <si>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</si>
  <si>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</si>
  <si>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</si>
  <si>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</si>
  <si>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</si>
  <si>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</si>
  <si>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</si>
  <si>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</si>
  <si>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</si>
  <si>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</si>
  <si>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</si>
  <si>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</si>
  <si>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</si>
  <si>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</si>
  <si>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</si>
  <si>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</si>
  <si>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</si>
  <si>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</si>
  <si>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</si>
  <si>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</si>
  <si>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</si>
  <si>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</si>
  <si>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</si>
  <si>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</si>
  <si>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</si>
  <si>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</si>
  <si>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</si>
  <si>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</si>
  <si>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</si>
  <si>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</si>
  <si>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</si>
  <si>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</si>
  <si>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</si>
  <si>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</si>
  <si>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</si>
  <si>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</si>
  <si>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</si>
  <si>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</si>
  <si>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</si>
  <si>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</si>
  <si>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</si>
  <si>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</si>
  <si>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</si>
  <si>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</si>
  <si>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</si>
  <si>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</si>
  <si>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</si>
  <si>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</si>
  <si>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</si>
  <si>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</si>
  <si>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</si>
  <si>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</si>
  <si>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</si>
  <si>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</si>
  <si>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</si>
  <si>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</si>
  <si>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</si>
  <si>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</si>
  <si>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</si>
  <si>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</si>
  <si>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</si>
  <si>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</si>
  <si>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</si>
  <si>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</si>
  <si>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</si>
  <si>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</si>
  <si>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</si>
  <si>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</si>
  <si>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</si>
  <si>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</si>
  <si>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</si>
  <si>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</si>
  <si>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</si>
  <si>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</si>
  <si>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</si>
  <si>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</si>
  <si>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</si>
  <si>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</si>
  <si>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</si>
  <si>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</si>
  <si>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</si>
  <si>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</si>
  <si>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</si>
  <si>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</si>
  <si>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</si>
  <si>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</si>
  <si>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</si>
  <si>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</si>
  <si>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</si>
  <si>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</si>
  <si>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</si>
  <si>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</si>
  <si>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</si>
  <si>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</si>
  <si>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</si>
  <si>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</si>
  <si>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</si>
  <si>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</si>
  <si>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</si>
  <si>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</si>
  <si>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</si>
  <si>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</si>
  <si>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</si>
  <si>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</si>
  <si>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</si>
  <si>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</si>
  <si>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</si>
  <si>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</si>
  <si>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</si>
  <si>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</si>
  <si>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</si>
  <si>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</si>
  <si>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</si>
  <si>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</si>
  <si>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</si>
  <si>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</si>
  <si>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</si>
  <si>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</si>
  <si>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</si>
  <si>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</si>
  <si>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</si>
  <si>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</si>
  <si>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</si>
  <si>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</si>
  <si>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</si>
  <si>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</si>
  <si>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</si>
  <si>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</si>
  <si>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</si>
  <si>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</si>
  <si>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</si>
  <si>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</si>
  <si>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</si>
  <si>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</si>
  <si>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</si>
  <si>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</si>
  <si>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</si>
  <si>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</si>
  <si>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</si>
  <si>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</si>
  <si>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</si>
  <si>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</si>
  <si>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</si>
  <si>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</si>
  <si>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</si>
  <si>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</si>
  <si>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</si>
  <si>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</si>
  <si>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</si>
  <si>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</si>
  <si>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</si>
  <si>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</si>
  <si>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</si>
  <si>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</si>
  <si>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</si>
  <si>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</si>
  <si>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</si>
  <si>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</si>
  <si>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</si>
  <si>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</si>
  <si>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</si>
  <si>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</si>
  <si>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</si>
  <si>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</si>
  <si>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</si>
  <si>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</si>
  <si>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</si>
  <si>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</si>
  <si>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</si>
  <si>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</si>
  <si>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</si>
  <si>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</si>
  <si>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</si>
  <si>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</si>
  <si>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</si>
  <si>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</si>
  <si>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</si>
  <si>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</si>
  <si>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</si>
  <si>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</si>
  <si>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</si>
  <si>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</si>
  <si>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</si>
  <si>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</si>
  <si>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</si>
  <si>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</si>
  <si>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</si>
  <si>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</si>
  <si>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</si>
  <si>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</si>
  <si>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</si>
  <si>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</si>
  <si>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</si>
  <si>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</si>
  <si>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</si>
  <si>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</si>
  <si>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</si>
  <si>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</si>
  <si>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</si>
  <si>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</si>
  <si>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</si>
  <si>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</si>
  <si>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</si>
  <si>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</si>
  <si>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</si>
  <si>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</si>
  <si>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</si>
  <si>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</si>
  <si>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</si>
  <si>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</si>
  <si>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</si>
  <si>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</si>
  <si>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</si>
  <si>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</si>
  <si>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</si>
  <si>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</si>
  <si>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</si>
  <si>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</si>
  <si>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</si>
  <si>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</si>
  <si>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</si>
  <si>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</si>
  <si>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</si>
  <si>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</si>
  <si>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</si>
  <si>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</si>
  <si>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</si>
  <si>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</si>
  <si>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</si>
  <si>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</si>
  <si>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</si>
  <si>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</si>
  <si>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</si>
  <si>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</si>
  <si>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</si>
  <si>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</si>
  <si>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</si>
  <si>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</si>
  <si>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</si>
  <si>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</si>
  <si>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</si>
  <si>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</si>
  <si>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</si>
  <si>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</si>
  <si>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</si>
  <si>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</si>
  <si>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</si>
  <si>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</si>
  <si>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</si>
  <si>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</si>
  <si>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</si>
  <si>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</si>
  <si>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</si>
  <si>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</si>
  <si>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</si>
  <si>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</si>
  <si>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</si>
  <si>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</si>
  <si>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</si>
  <si>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</si>
  <si>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</si>
  <si>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</si>
  <si>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</si>
  <si>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</si>
  <si>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</si>
  <si>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</si>
  <si>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</si>
  <si>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</si>
  <si>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</si>
  <si>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</si>
  <si>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</si>
  <si>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</si>
  <si>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</si>
  <si>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</si>
  <si>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</si>
  <si>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</si>
  <si>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</si>
  <si>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</si>
  <si>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</si>
  <si>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</si>
  <si>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</si>
  <si>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</si>
  <si>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</si>
  <si>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</si>
  <si>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</si>
  <si>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</si>
  <si>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</si>
  <si>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</si>
  <si>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</si>
  <si>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</si>
  <si>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</si>
  <si>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</si>
  <si>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</si>
  <si>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</si>
  <si>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</si>
  <si>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</si>
  <si>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</si>
  <si>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</si>
  <si>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</si>
  <si>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</si>
  <si>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</si>
  <si>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</si>
  <si>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</si>
  <si>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</si>
  <si>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</si>
  <si>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</si>
  <si>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</si>
  <si>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</si>
  <si>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</si>
  <si>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</si>
  <si>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</si>
  <si>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</si>
  <si>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</si>
  <si>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</si>
  <si>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</si>
  <si>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</si>
  <si>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</si>
  <si>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</si>
  <si>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</si>
  <si>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</si>
  <si>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</si>
  <si>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</si>
  <si>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</si>
  <si>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</si>
  <si>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</si>
  <si>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</si>
  <si>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</si>
  <si>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</si>
  <si>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</si>
  <si>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</si>
  <si>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</si>
  <si>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</si>
  <si>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</si>
  <si>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</si>
  <si>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</si>
  <si>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</si>
  <si>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</si>
  <si>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</si>
  <si>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</si>
  <si>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</si>
  <si>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</si>
  <si>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</si>
  <si>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</si>
  <si>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</si>
  <si>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</si>
  <si>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</si>
  <si>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</si>
  <si>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</si>
  <si>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</si>
  <si>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</si>
  <si>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</si>
  <si>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</si>
  <si>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</si>
  <si>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</si>
  <si>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</si>
  <si>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</si>
  <si>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</si>
  <si>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</si>
  <si>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</si>
  <si>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</si>
  <si>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</si>
  <si>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</si>
  <si>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</si>
  <si>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</si>
  <si>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</si>
  <si>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</si>
  <si>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</si>
  <si>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</si>
  <si>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</si>
  <si>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</si>
  <si>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</si>
  <si>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</si>
  <si>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</si>
  <si>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</si>
  <si>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</si>
  <si>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</si>
  <si>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</si>
  <si>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</si>
  <si>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</si>
  <si>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</si>
  <si>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</si>
  <si>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</si>
  <si>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</si>
  <si>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</si>
  <si>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</si>
  <si>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</si>
  <si>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</si>
  <si>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</si>
  <si>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</si>
  <si>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</si>
  <si>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</si>
  <si>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</si>
  <si>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</si>
  <si>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</si>
  <si>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</si>
  <si>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</si>
  <si>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</si>
  <si>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</si>
  <si>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</si>
  <si>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</si>
  <si>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</si>
  <si>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</si>
  <si>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</si>
  <si>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</si>
  <si>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</si>
  <si>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</si>
  <si>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</si>
  <si>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</si>
  <si>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</si>
  <si>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</si>
  <si>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</si>
  <si>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</si>
  <si>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</si>
  <si>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</si>
  <si>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</si>
  <si>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</si>
  <si>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</si>
  <si>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</si>
  <si>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</si>
  <si>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</si>
  <si>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</si>
  <si>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</si>
  <si>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</si>
  <si>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</si>
  <si>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</si>
  <si>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</si>
  <si>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</si>
  <si>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</si>
  <si>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</si>
  <si>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</si>
  <si>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</si>
  <si>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</si>
  <si>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</si>
  <si>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</si>
  <si>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</si>
  <si>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</si>
  <si>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</si>
  <si>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</si>
  <si>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</si>
  <si>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</si>
  <si>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</si>
  <si>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</si>
  <si>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</si>
  <si>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</si>
  <si>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</si>
  <si>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</si>
  <si>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</si>
  <si>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</si>
  <si>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</si>
  <si>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</si>
  <si>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</si>
  <si>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</si>
  <si>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</si>
  <si>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</si>
  <si>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</si>
  <si>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</si>
  <si>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</si>
  <si>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</si>
  <si>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</si>
  <si>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</si>
  <si>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</si>
  <si>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</si>
  <si>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</si>
  <si>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</si>
  <si>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</si>
  <si>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</si>
  <si>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</si>
  <si>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</si>
  <si>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</si>
  <si>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</si>
  <si>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</si>
  <si>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</si>
  <si>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</si>
  <si>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</si>
  <si>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</si>
  <si>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</si>
  <si>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</si>
  <si>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</si>
  <si>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</si>
  <si>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</si>
  <si>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</si>
  <si>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</si>
  <si>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</si>
  <si>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</si>
  <si>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</si>
  <si>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</si>
  <si>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</si>
  <si>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</si>
  <si>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</si>
  <si>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</si>
  <si>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</si>
  <si>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</si>
  <si>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</si>
  <si>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</si>
  <si>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</si>
  <si>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</si>
  <si>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</si>
  <si>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</si>
  <si>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</si>
  <si>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</si>
  <si>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</si>
  <si>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</si>
  <si>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</si>
  <si>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</si>
  <si>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</si>
  <si>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</si>
  <si>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</si>
  <si>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</si>
  <si>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</si>
  <si>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</si>
  <si>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</si>
  <si>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</si>
  <si>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</si>
  <si>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</si>
  <si>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</si>
  <si>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</si>
  <si>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</si>
  <si>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</si>
  <si>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</si>
  <si>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</si>
  <si>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</si>
  <si>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</si>
  <si>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</si>
  <si>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</si>
  <si>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</si>
  <si>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</si>
  <si>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</si>
  <si>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</si>
  <si>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</si>
  <si>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</si>
  <si>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</si>
  <si>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</si>
  <si>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</si>
  <si>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</si>
  <si>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</si>
  <si>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</si>
  <si>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</si>
  <si>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</si>
  <si>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</si>
  <si>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</si>
  <si>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</si>
  <si>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</si>
  <si>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</si>
  <si>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</si>
  <si>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</si>
  <si>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</si>
  <si>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</si>
  <si>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</si>
  <si>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</si>
  <si>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</si>
  <si>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</si>
  <si>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</si>
  <si>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</si>
  <si>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</si>
  <si>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</si>
  <si>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</si>
  <si>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</si>
  <si>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</si>
  <si>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</si>
  <si>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</si>
  <si>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</si>
  <si>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</si>
  <si>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</si>
  <si>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</si>
  <si>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</si>
  <si>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</si>
  <si>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</si>
  <si>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</si>
  <si>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</si>
  <si>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</si>
  <si>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</si>
  <si>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</si>
  <si>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</si>
  <si>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</si>
  <si>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</si>
  <si>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</si>
  <si>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</si>
  <si>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</si>
  <si>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</si>
  <si>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</si>
  <si>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</si>
  <si>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</si>
  <si>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</si>
  <si>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</si>
  <si>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</si>
  <si>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</si>
  <si>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</si>
  <si>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</si>
  <si>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</si>
  <si>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</si>
  <si>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</si>
  <si>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</si>
  <si>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</si>
  <si>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</si>
  <si>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</si>
  <si>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</si>
  <si>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</si>
  <si>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</si>
  <si>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</si>
  <si>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</si>
  <si>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</si>
  <si>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</si>
  <si>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</si>
  <si>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</si>
  <si>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</si>
  <si>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</si>
  <si>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</si>
  <si>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</si>
  <si>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</si>
  <si>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</si>
  <si>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</si>
  <si>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</si>
  <si>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</si>
  <si>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</si>
  <si>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</si>
  <si>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</si>
  <si>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</si>
  <si>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</si>
  <si>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</si>
  <si>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</si>
  <si>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</si>
  <si>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</si>
  <si>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</si>
  <si>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</si>
  <si>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</si>
  <si>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</si>
  <si>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</si>
  <si>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</si>
  <si>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</si>
  <si>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</si>
  <si>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</si>
  <si>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</si>
  <si>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</si>
  <si>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</si>
  <si>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</si>
  <si>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</si>
  <si>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</si>
  <si>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</si>
  <si>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</si>
  <si>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</si>
  <si>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</si>
  <si>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</si>
  <si>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</si>
  <si>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</si>
  <si>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</si>
  <si>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</si>
  <si>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</si>
  <si>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</si>
  <si>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</si>
  <si>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</si>
  <si>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</si>
  <si>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</si>
  <si>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</si>
  <si>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</si>
  <si>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</si>
  <si>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</si>
  <si>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</si>
  <si>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</si>
  <si>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</si>
  <si>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</si>
  <si>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</si>
  <si>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</si>
  <si>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</si>
  <si>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</si>
  <si>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</si>
  <si>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</si>
  <si>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</si>
  <si>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</si>
  <si>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</si>
  <si>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</si>
  <si>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</si>
  <si>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</si>
  <si>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</si>
  <si>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</si>
  <si>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</si>
  <si>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</si>
  <si>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</si>
  <si>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</si>
  <si>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</si>
  <si>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</si>
  <si>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</si>
  <si>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</si>
  <si>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</si>
  <si>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</si>
  <si>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</si>
  <si>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</si>
  <si>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</si>
  <si>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</si>
  <si>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</si>
  <si>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</si>
  <si>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</si>
  <si>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</si>
  <si>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</si>
  <si>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</si>
  <si>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</si>
  <si>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</si>
  <si>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</si>
  <si>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</si>
  <si>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</si>
  <si>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</si>
  <si>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</si>
  <si>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</si>
  <si>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</si>
  <si>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</si>
  <si>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</si>
  <si>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</si>
  <si>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</si>
  <si>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</si>
  <si>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</si>
  <si>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</si>
  <si>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</si>
  <si>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</si>
  <si>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</si>
  <si>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</si>
  <si>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</si>
  <si>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</si>
  <si>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</si>
  <si>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</si>
  <si>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</si>
  <si>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</si>
  <si>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</si>
  <si>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</si>
  <si>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</si>
  <si>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</si>
  <si>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</si>
  <si>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</si>
  <si>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</si>
  <si>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</si>
  <si>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</si>
  <si>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</si>
  <si>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</si>
  <si>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</si>
  <si>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</si>
  <si>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</si>
  <si>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</si>
  <si>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</si>
  <si>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</si>
  <si>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</si>
  <si>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</si>
  <si>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</si>
  <si>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</si>
  <si>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</si>
  <si>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</si>
  <si>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</si>
  <si>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</si>
  <si>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</si>
  <si>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</si>
  <si>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</si>
  <si>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</si>
  <si>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</si>
  <si>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</si>
  <si>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</si>
  <si>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</si>
  <si>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</si>
  <si>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</si>
  <si>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</si>
  <si>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</si>
  <si>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</si>
  <si>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</si>
  <si>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</si>
  <si>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</si>
  <si>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</si>
  <si>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</si>
  <si>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</si>
  <si>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</si>
  <si>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</si>
  <si>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</si>
  <si>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</si>
  <si>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</si>
  <si>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</si>
  <si>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</si>
  <si>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</si>
  <si>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</si>
  <si>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</si>
  <si>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</si>
  <si>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</si>
  <si>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</si>
  <si>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</si>
  <si>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</si>
  <si>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</si>
  <si>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</si>
  <si>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</si>
  <si>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</si>
  <si>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</si>
  <si>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</si>
  <si>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</si>
  <si>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</si>
  <si>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</si>
  <si>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</si>
  <si>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</si>
  <si>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</si>
  <si>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</si>
  <si>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</si>
  <si>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</si>
  <si>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</si>
  <si>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</si>
  <si>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</si>
  <si>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</si>
  <si>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</si>
  <si>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</si>
  <si>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</si>
  <si>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</si>
  <si>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</si>
  <si>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</si>
  <si>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</si>
  <si>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</si>
  <si>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</si>
  <si>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</si>
  <si>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</si>
  <si>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</si>
  <si>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</si>
  <si>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</si>
  <si>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</si>
  <si>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</si>
  <si>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</si>
  <si>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</si>
  <si>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</si>
  <si>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</si>
  <si>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</si>
  <si>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</si>
  <si>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</si>
  <si>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</si>
  <si>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</si>
  <si>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</si>
  <si>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</si>
  <si>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</si>
  <si>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</si>
  <si>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</si>
  <si>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</si>
  <si>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</si>
  <si>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</si>
  <si>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</si>
  <si>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</si>
  <si>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</si>
  <si>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</si>
  <si>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</si>
  <si>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</si>
  <si>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</si>
  <si>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</si>
  <si>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</si>
  <si>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</si>
  <si>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</si>
  <si>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</si>
  <si>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</si>
  <si>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</si>
  <si>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</si>
  <si>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</si>
  <si>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</si>
  <si>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</si>
  <si>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</si>
  <si>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</si>
  <si>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</si>
  <si>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</si>
  <si>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</si>
  <si>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</si>
  <si>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</si>
  <si>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</si>
  <si>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</si>
  <si>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</si>
  <si>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</si>
  <si>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</si>
  <si>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</si>
  <si>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</si>
  <si>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</si>
  <si>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</si>
  <si>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</si>
  <si>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</si>
  <si>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</si>
  <si>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</si>
  <si>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</si>
  <si>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</si>
  <si>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</si>
  <si>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</si>
  <si>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</si>
  <si>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</si>
  <si>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</si>
  <si>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</si>
  <si>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</si>
  <si>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</si>
  <si>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</si>
  <si>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</si>
  <si>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</si>
  <si>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</si>
  <si>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</si>
  <si>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</si>
  <si>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</si>
  <si>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</si>
  <si>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</si>
  <si>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</si>
  <si>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</si>
  <si>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</si>
  <si>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</si>
  <si>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</si>
  <si>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</si>
  <si>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</si>
  <si>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</si>
  <si>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</si>
  <si>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</si>
  <si>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</si>
  <si>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</si>
  <si>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</si>
  <si>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</si>
  <si>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</si>
  <si>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</si>
  <si>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</si>
  <si>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</si>
  <si>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</si>
  <si>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</si>
  <si>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</si>
  <si>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</si>
  <si>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</si>
  <si>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</si>
  <si>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</si>
  <si>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</si>
  <si>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</si>
  <si>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</si>
  <si>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</si>
  <si>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</si>
  <si>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</si>
  <si>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</si>
  <si>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</si>
  <si>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</si>
  <si>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</si>
  <si>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</si>
  <si>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</si>
  <si>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</si>
  <si>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</si>
  <si>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</si>
  <si>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</si>
  <si>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</si>
  <si>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</si>
  <si>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</si>
  <si>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</si>
  <si>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</si>
  <si>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</si>
  <si>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</si>
  <si>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</si>
  <si>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</si>
  <si>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</si>
  <si>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</si>
  <si>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</si>
  <si>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</si>
  <si>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</si>
  <si>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</si>
  <si>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</si>
  <si>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</si>
  <si>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</si>
  <si>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</si>
  <si>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</si>
  <si>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</si>
  <si>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</si>
  <si>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</si>
  <si>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</si>
  <si>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</si>
  <si>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</si>
  <si>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</si>
  <si>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</si>
  <si>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</si>
  <si>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</si>
  <si>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</si>
  <si>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</si>
  <si>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</si>
  <si>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</si>
  <si>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</si>
  <si>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</si>
  <si>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</si>
  <si>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</si>
  <si>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</si>
  <si>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</si>
  <si>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</si>
  <si>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</si>
  <si>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</si>
  <si>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</si>
  <si>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</si>
  <si>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</si>
  <si>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</si>
  <si>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</si>
  <si>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</si>
  <si>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</si>
  <si>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</si>
  <si>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</si>
  <si>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</si>
  <si>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</si>
  <si>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</si>
  <si>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</si>
  <si>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</si>
  <si>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</si>
  <si>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</si>
  <si>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</si>
  <si>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</si>
  <si>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</si>
  <si>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</si>
  <si>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</si>
  <si>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</si>
  <si>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</si>
  <si>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</si>
  <si>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</si>
  <si>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</si>
  <si>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</si>
  <si>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</si>
  <si>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</si>
  <si>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</si>
  <si>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</si>
  <si>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</si>
  <si>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</si>
  <si>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</si>
  <si>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</si>
  <si>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</si>
  <si>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</si>
  <si>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</si>
  <si>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</si>
  <si>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</si>
  <si>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</si>
  <si>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</si>
  <si>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</si>
  <si>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</si>
  <si>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</si>
  <si>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</si>
  <si>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</si>
  <si>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</si>
  <si>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</si>
  <si>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</si>
  <si>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</si>
  <si>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</si>
  <si>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</si>
  <si>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</si>
  <si>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</si>
  <si>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</si>
  <si>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</si>
  <si>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</si>
  <si>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</si>
  <si>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</si>
  <si>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</si>
  <si>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</si>
  <si>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</si>
  <si>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</si>
  <si>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</si>
  <si>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</si>
  <si>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</si>
  <si>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</si>
  <si>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</si>
  <si>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</si>
  <si>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</si>
  <si>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</si>
  <si>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</si>
  <si>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</si>
  <si>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</si>
  <si>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</si>
  <si>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</si>
  <si>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</si>
  <si>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</si>
  <si>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</si>
  <si>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</si>
  <si>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</si>
  <si>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</si>
  <si>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</si>
  <si>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</si>
  <si>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</si>
  <si>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</si>
  <si>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</si>
  <si>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</si>
  <si>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</si>
  <si>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</si>
  <si>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</si>
  <si>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</si>
  <si>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</si>
  <si>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</si>
  <si>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</si>
  <si>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</si>
  <si>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</si>
  <si>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</si>
  <si>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</si>
  <si>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</si>
  <si>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</si>
  <si>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</si>
  <si>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</si>
  <si>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</si>
  <si>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</si>
  <si>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</si>
  <si>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</si>
  <si>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</si>
  <si>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</si>
  <si>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</si>
  <si>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</si>
  <si>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</si>
  <si>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</si>
  <si>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</si>
  <si>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</si>
  <si>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</si>
  <si>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</si>
  <si>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</si>
  <si>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</si>
  <si>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</si>
  <si>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</si>
  <si>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</si>
  <si>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</si>
  <si>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</si>
  <si>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</si>
  <si>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</si>
  <si>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</si>
  <si>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</si>
  <si>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</si>
  <si>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</si>
  <si>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</si>
  <si>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</si>
  <si>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</si>
  <si>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</si>
  <si>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</si>
  <si>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</si>
  <si>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</si>
  <si>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</si>
  <si>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</si>
  <si>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</si>
  <si>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</si>
  <si>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</si>
  <si>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</si>
  <si>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</si>
  <si>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</si>
  <si>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</si>
  <si>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</si>
  <si>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</si>
  <si>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</si>
  <si>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</si>
  <si>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</si>
  <si>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</si>
  <si>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</si>
  <si>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</si>
  <si>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</si>
  <si>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</si>
  <si>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</si>
  <si>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</si>
  <si>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</si>
  <si>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</si>
  <si>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</si>
  <si>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</si>
  <si>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</si>
  <si>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</si>
  <si>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</si>
  <si>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</si>
  <si>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</si>
  <si>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</si>
  <si>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</si>
  <si>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</si>
  <si>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</si>
  <si>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</si>
  <si>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</si>
  <si>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</si>
  <si>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</si>
  <si>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</si>
  <si>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</si>
  <si>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</si>
  <si>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</si>
  <si>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</si>
  <si>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</si>
  <si>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</si>
  <si>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</si>
  <si>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</si>
  <si>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</si>
  <si>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</si>
  <si>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</si>
  <si>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</si>
  <si>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</si>
  <si>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</si>
  <si>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</si>
  <si>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</si>
  <si>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</si>
  <si>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</si>
  <si>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</si>
  <si>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</si>
  <si>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</si>
  <si>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</si>
  <si>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</si>
  <si>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</si>
  <si>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</si>
  <si>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</si>
  <si>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</si>
  <si>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</si>
  <si>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</si>
  <si>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</si>
  <si>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</si>
  <si>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</si>
  <si>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</si>
  <si>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</si>
  <si>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</si>
  <si>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</si>
  <si>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</si>
  <si>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</si>
  <si>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</si>
  <si>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</si>
  <si>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</si>
  <si>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</si>
  <si>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</si>
  <si>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</si>
  <si>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</si>
  <si>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</si>
  <si>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</si>
  <si>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</si>
  <si>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</si>
  <si>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</si>
  <si>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</si>
  <si>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</si>
  <si>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</si>
  <si>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</si>
  <si>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</si>
  <si>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</si>
  <si>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</si>
  <si>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</si>
  <si>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</si>
  <si>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</si>
  <si>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</si>
  <si>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</si>
  <si>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</si>
  <si>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</si>
  <si>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</si>
  <si>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</si>
  <si>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</si>
  <si>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</si>
  <si>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</si>
  <si>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</si>
  <si>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</si>
  <si>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</si>
  <si>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</si>
  <si>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</si>
  <si>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</si>
  <si>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</si>
  <si>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</si>
  <si>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</si>
  <si>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</si>
  <si>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</si>
  <si>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</si>
  <si>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</si>
  <si>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</si>
  <si>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</si>
  <si>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</si>
  <si>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</si>
  <si>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</si>
  <si>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</si>
  <si>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</si>
  <si>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</si>
  <si>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</si>
  <si>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</si>
  <si>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</si>
  <si>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</si>
  <si>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</si>
  <si>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</si>
  <si>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</si>
  <si>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</si>
  <si>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</si>
  <si>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</si>
  <si>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</si>
  <si>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</si>
  <si>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</si>
  <si>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</si>
  <si>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</si>
  <si>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</si>
  <si>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</si>
  <si>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</si>
  <si>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</si>
  <si>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</si>
  <si>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</si>
  <si>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</si>
  <si>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</si>
  <si>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</si>
  <si>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</si>
  <si>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</si>
  <si>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</si>
  <si>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</si>
  <si>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</si>
  <si>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</si>
  <si>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</si>
  <si>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</si>
  <si>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</si>
  <si>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</si>
  <si>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</si>
  <si>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</si>
  <si>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</si>
  <si>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</si>
  <si>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</si>
  <si>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</si>
  <si>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</si>
  <si>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</si>
  <si>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</si>
  <si>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</si>
  <si>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</si>
  <si>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</si>
  <si>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</si>
  <si>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</si>
  <si>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</si>
  <si>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</si>
  <si>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</si>
  <si>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</si>
  <si>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</si>
  <si>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</si>
  <si>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</si>
  <si>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</si>
  <si>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</si>
  <si>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</si>
  <si>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</si>
  <si>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</si>
  <si>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</si>
  <si>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</si>
  <si>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</si>
  <si>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</si>
  <si>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</si>
  <si>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</si>
  <si>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</si>
  <si>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</si>
  <si>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</si>
  <si>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</si>
  <si>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</si>
  <si>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</si>
  <si>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</si>
  <si>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</si>
  <si>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</si>
  <si>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</si>
  <si>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</si>
  <si>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</si>
  <si>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</si>
  <si>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</si>
  <si>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</si>
  <si>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</si>
  <si>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</si>
  <si>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</si>
  <si>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</si>
  <si>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</si>
  <si>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</si>
  <si>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</si>
  <si>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</si>
  <si>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</si>
  <si>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</si>
  <si>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</si>
  <si>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</si>
  <si>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</si>
  <si>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</si>
  <si>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</si>
  <si>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</si>
  <si>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</si>
  <si>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</si>
  <si>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</si>
  <si>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</si>
  <si>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</si>
  <si>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</si>
  <si>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</si>
  <si>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</si>
  <si>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</si>
  <si>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</si>
  <si>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</si>
  <si>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</si>
  <si>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</si>
  <si>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</si>
  <si>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</si>
  <si>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</si>
  <si>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</si>
  <si>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</si>
  <si>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</si>
  <si>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</si>
  <si>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</si>
  <si>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</si>
  <si>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</si>
  <si>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</si>
  <si>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</si>
  <si>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</si>
  <si>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</si>
  <si>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</si>
  <si>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</si>
  <si>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</si>
  <si>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</si>
  <si>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</si>
  <si>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</si>
  <si>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</si>
  <si>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</si>
  <si>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</si>
  <si>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</si>
  <si>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</si>
  <si>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</si>
  <si>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</si>
  <si>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</si>
  <si>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</si>
  <si>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</si>
  <si>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</si>
  <si>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</si>
  <si>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</si>
  <si>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</si>
  <si>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</si>
  <si>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</si>
  <si>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</si>
  <si>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</si>
  <si>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</si>
  <si>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</si>
  <si>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</si>
  <si>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</si>
  <si>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</si>
  <si>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</si>
  <si>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</si>
  <si>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</si>
  <si>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</si>
  <si>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</si>
  <si>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</si>
  <si>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</si>
  <si>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</si>
  <si>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</si>
  <si>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</si>
  <si>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</si>
  <si>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</si>
  <si>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</si>
  <si>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</si>
  <si>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</si>
  <si>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</si>
  <si>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</si>
  <si>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</si>
  <si>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</si>
  <si>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</si>
  <si>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</si>
  <si>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</si>
  <si>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</si>
  <si>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</si>
  <si>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</si>
  <si>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</si>
  <si>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</si>
  <si>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</si>
  <si>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</si>
  <si>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</si>
  <si>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</si>
  <si>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</si>
  <si>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</si>
  <si>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</si>
  <si>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</si>
  <si>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</si>
  <si>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</si>
  <si>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</si>
  <si>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</si>
  <si>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</si>
  <si>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</si>
  <si>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</si>
  <si>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</si>
  <si>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</si>
  <si>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</si>
  <si>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</si>
  <si>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</si>
  <si>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</si>
  <si>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</si>
  <si>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</si>
  <si>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</si>
  <si>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</si>
  <si>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</si>
  <si>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</si>
  <si>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</si>
  <si>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</si>
  <si>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</si>
  <si>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</si>
  <si>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</si>
  <si>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</si>
  <si>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</si>
  <si>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</si>
  <si>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</si>
  <si>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</si>
  <si>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</si>
  <si>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</si>
  <si>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</si>
  <si>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</si>
  <si>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</si>
  <si>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</si>
  <si>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</si>
  <si>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</si>
  <si>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</si>
  <si>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</si>
  <si>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</si>
  <si>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</si>
  <si>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</si>
  <si>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</si>
  <si>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</si>
  <si>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</si>
  <si>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</si>
  <si>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</si>
  <si>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</si>
  <si>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</si>
  <si>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</si>
  <si>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</si>
  <si>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</si>
  <si>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</si>
  <si>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</si>
  <si>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</si>
  <si>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</si>
  <si>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</si>
  <si>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</si>
  <si>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</si>
  <si>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</si>
  <si>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</si>
  <si>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</si>
  <si>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</si>
  <si>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</si>
  <si>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</si>
  <si>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</si>
  <si>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</si>
  <si>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</si>
  <si>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</si>
  <si>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</si>
  <si>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</si>
  <si>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</si>
  <si>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</si>
  <si>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</si>
  <si>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</si>
  <si>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</si>
  <si>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</si>
  <si>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</si>
  <si>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</si>
  <si>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</si>
  <si>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</si>
  <si>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</si>
  <si>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</si>
  <si>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</si>
  <si>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</si>
  <si>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</si>
  <si>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</si>
  <si>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</si>
  <si>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</si>
  <si>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</si>
  <si>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</si>
  <si>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</si>
  <si>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</si>
  <si>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</si>
  <si>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</si>
  <si>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</si>
  <si>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</si>
  <si>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</si>
  <si>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</si>
  <si>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</si>
  <si>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</si>
  <si>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</si>
  <si>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</si>
  <si>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</si>
  <si>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</si>
  <si>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</si>
  <si>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</si>
  <si>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</si>
  <si>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</si>
  <si>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</si>
  <si>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</si>
  <si>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</si>
  <si>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</si>
  <si>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</si>
  <si>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</si>
  <si>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</si>
  <si>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</si>
  <si>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</si>
  <si>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</si>
  <si>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</si>
  <si>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</si>
  <si>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</si>
  <si>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</si>
  <si>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</si>
  <si>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</si>
  <si>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</si>
  <si>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</si>
  <si>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</si>
  <si>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</si>
  <si>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</si>
  <si>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</si>
  <si>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</si>
  <si>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</si>
  <si>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</si>
  <si>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</si>
  <si>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</si>
  <si>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</si>
  <si>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</si>
  <si>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</si>
  <si>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</si>
  <si>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</si>
  <si>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</si>
  <si>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</si>
  <si>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</si>
  <si>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</si>
  <si>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</si>
  <si>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</si>
  <si>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</si>
  <si>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</si>
  <si>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</si>
  <si>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</si>
  <si>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</si>
  <si>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</si>
  <si>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</si>
  <si>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</si>
  <si>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</si>
  <si>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</si>
  <si>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</si>
  <si>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</si>
  <si>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</si>
  <si>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</si>
  <si>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</si>
  <si>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</si>
  <si>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</si>
  <si>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</si>
  <si>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</si>
  <si>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</si>
  <si>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</si>
  <si>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</si>
  <si>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</si>
  <si>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</si>
  <si>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</si>
  <si>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</si>
  <si>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</si>
  <si>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</si>
  <si>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</si>
  <si>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</si>
  <si>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</si>
  <si>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</si>
  <si>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</si>
  <si>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</si>
  <si>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</si>
  <si>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</si>
  <si>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</si>
  <si>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</si>
  <si>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</si>
  <si>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</si>
  <si>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</si>
  <si>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</si>
  <si>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</si>
  <si>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</si>
  <si>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</si>
  <si>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</si>
  <si>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</si>
  <si>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</si>
  <si>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</si>
  <si>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</si>
  <si>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</si>
  <si>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</si>
  <si>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</si>
  <si>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</si>
  <si>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</si>
  <si>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</si>
  <si>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</si>
  <si>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</si>
  <si>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</si>
  <si>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</si>
  <si>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</si>
  <si>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</si>
  <si>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</si>
  <si>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</si>
  <si>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</si>
  <si>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</si>
  <si>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</si>
  <si>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</si>
  <si>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</si>
  <si>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</si>
  <si>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</si>
  <si>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</si>
  <si>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</si>
  <si>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</si>
  <si>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</si>
  <si>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</si>
  <si>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</si>
  <si>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</si>
  <si>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</si>
  <si>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</si>
  <si>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</si>
  <si>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</si>
  <si>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</si>
  <si>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</si>
  <si>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</si>
  <si>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</si>
  <si>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</si>
  <si>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</si>
  <si>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</si>
  <si>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</si>
  <si>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</si>
  <si>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</si>
  <si>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</si>
  <si>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</si>
  <si>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</si>
  <si>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</si>
  <si>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</si>
  <si>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</si>
  <si>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</si>
  <si>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</si>
  <si>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</si>
  <si>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</si>
  <si>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</si>
  <si>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</si>
  <si>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</si>
  <si>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</si>
  <si>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</si>
  <si>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</si>
  <si>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</si>
  <si>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</si>
  <si>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</si>
  <si>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</si>
  <si>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</si>
  <si>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</si>
  <si>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</si>
  <si>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</si>
  <si>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</si>
  <si>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</si>
  <si>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</si>
  <si>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</si>
  <si>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</si>
  <si>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</si>
  <si>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</si>
  <si>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</si>
  <si>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</si>
  <si>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</si>
  <si>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</si>
  <si>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</si>
  <si>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</si>
  <si>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</si>
  <si>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</si>
  <si>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</si>
  <si>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</si>
  <si>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</si>
  <si>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</si>
  <si>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</si>
  <si>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</si>
  <si>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</si>
  <si>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</si>
  <si>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</si>
  <si>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</si>
  <si>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</si>
  <si>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</si>
  <si>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</si>
  <si>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</si>
  <si>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</si>
  <si>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</si>
  <si>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</si>
  <si>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</si>
  <si>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</si>
  <si>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</si>
  <si>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</si>
  <si>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</si>
  <si>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</si>
  <si>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</si>
  <si>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</si>
  <si>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</si>
  <si>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</si>
  <si>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</si>
  <si>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</si>
  <si>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</si>
  <si>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</si>
  <si>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</si>
  <si>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</si>
  <si>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</si>
  <si>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</si>
  <si>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</si>
  <si>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</si>
  <si>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</si>
  <si>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</si>
  <si>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</si>
  <si>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</si>
  <si>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</si>
  <si>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</si>
  <si>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</si>
  <si>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</si>
  <si>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</si>
  <si>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</si>
  <si>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</si>
  <si>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</si>
  <si>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</si>
  <si>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</si>
  <si>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</si>
  <si>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</si>
  <si>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</si>
  <si>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</si>
  <si>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</si>
  <si>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</si>
  <si>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</si>
  <si>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</si>
  <si>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</si>
  <si>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</si>
  <si>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</si>
  <si>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</si>
  <si>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</si>
  <si>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</si>
  <si>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</si>
  <si>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</si>
  <si>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</si>
  <si>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</si>
  <si>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</si>
  <si>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</si>
  <si>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</si>
  <si>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</si>
  <si>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</si>
  <si>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</si>
  <si>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</si>
  <si>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</si>
  <si>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</si>
  <si>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</si>
  <si>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</si>
  <si>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</si>
  <si>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</si>
  <si>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</si>
  <si>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</si>
  <si>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</si>
  <si>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</si>
  <si>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</si>
  <si>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</si>
  <si>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</si>
  <si>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</si>
  <si>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</si>
  <si>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</si>
  <si>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</si>
  <si>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</si>
  <si>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</si>
  <si>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</si>
  <si>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</si>
  <si>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</si>
  <si>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</si>
  <si>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</si>
  <si>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</si>
  <si>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</si>
  <si>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</si>
  <si>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</si>
  <si>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</si>
  <si>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</si>
  <si>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</si>
  <si>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</si>
  <si>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</si>
  <si>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</si>
  <si>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</si>
  <si>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</si>
  <si>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</si>
  <si>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</si>
  <si>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</si>
  <si>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</si>
  <si>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</si>
  <si>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</si>
  <si>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</si>
  <si>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</si>
  <si>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</si>
  <si>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</si>
  <si>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</si>
  <si>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</si>
  <si>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</si>
  <si>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</si>
  <si>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</si>
  <si>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</si>
  <si>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</si>
  <si>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</si>
  <si>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</si>
  <si>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</si>
  <si>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</si>
  <si>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</si>
  <si>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</si>
  <si>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</si>
  <si>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</si>
  <si>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</si>
  <si>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</si>
  <si>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</si>
  <si>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</si>
  <si>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</si>
  <si>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</si>
  <si>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</si>
  <si>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</si>
  <si>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</si>
  <si>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</si>
  <si>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</si>
  <si>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</si>
  <si>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</si>
  <si>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</si>
  <si>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</si>
  <si>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</si>
  <si>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</si>
  <si>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</si>
  <si>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</si>
  <si>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</si>
  <si>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</si>
  <si>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</si>
  <si>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</si>
  <si>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</si>
  <si>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</si>
  <si>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</si>
  <si>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</si>
  <si>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</si>
  <si>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</si>
  <si>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</si>
  <si>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</si>
  <si>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</si>
  <si>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</si>
  <si>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</si>
  <si>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</si>
  <si>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</si>
  <si>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</si>
  <si>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</si>
  <si>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</si>
  <si>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</si>
  <si>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</si>
  <si>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</si>
  <si>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</si>
  <si>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</si>
  <si>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</si>
  <si>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</si>
  <si>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</si>
  <si>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</si>
  <si>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</si>
  <si>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</si>
  <si>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</si>
  <si>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</si>
  <si>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</si>
  <si>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</si>
  <si>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</si>
  <si>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</si>
  <si>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</si>
  <si>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</si>
  <si>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</si>
  <si>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</si>
  <si>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</si>
  <si>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</si>
  <si>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</si>
  <si>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</si>
  <si>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</si>
  <si>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</si>
  <si>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</si>
  <si>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</si>
  <si>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</si>
  <si>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</si>
  <si>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</si>
  <si>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</si>
  <si>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</si>
  <si>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</si>
  <si>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</si>
  <si>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</si>
  <si>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</si>
  <si>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</si>
  <si>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</si>
  <si>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</si>
  <si>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</si>
  <si>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</si>
  <si>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</si>
  <si>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</si>
  <si>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</si>
  <si>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</si>
  <si>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</si>
  <si>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</si>
  <si>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</si>
  <si>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</si>
  <si>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</si>
  <si>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</si>
  <si>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</si>
  <si>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</si>
  <si>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</si>
  <si>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</si>
  <si>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</si>
  <si>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</si>
  <si>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</si>
  <si>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</si>
  <si>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</si>
  <si>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</si>
  <si>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</si>
  <si>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</si>
  <si>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</si>
  <si>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</si>
  <si>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</si>
  <si>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</si>
  <si>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</si>
  <si>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</si>
  <si>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</si>
  <si>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</si>
  <si>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</si>
  <si>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</si>
  <si>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</si>
  <si>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</si>
  <si>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</si>
  <si>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</si>
  <si>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</si>
  <si>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</si>
  <si>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</si>
  <si>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</si>
  <si>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</si>
  <si>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</si>
  <si>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</si>
  <si>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</si>
  <si>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</si>
  <si>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</si>
  <si>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</si>
  <si>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</si>
  <si>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</si>
  <si>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</si>
  <si>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</si>
  <si>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</si>
  <si>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</si>
  <si>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</si>
  <si>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</si>
  <si>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</si>
  <si>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</si>
  <si>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</si>
  <si>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</si>
  <si>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</si>
  <si>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</si>
  <si>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</si>
  <si>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</si>
  <si>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</si>
  <si>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</si>
  <si>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</si>
  <si>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</si>
  <si>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</si>
  <si>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</si>
  <si>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</si>
  <si>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</si>
  <si>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</si>
  <si>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</si>
  <si>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</si>
  <si>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</si>
  <si>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</si>
  <si>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</si>
  <si>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</si>
  <si>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</si>
  <si>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</si>
  <si>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</si>
  <si>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</si>
  <si>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</si>
  <si>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</si>
  <si>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</si>
  <si>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</si>
  <si>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</si>
  <si>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</si>
  <si>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</si>
  <si>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</si>
  <si>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</si>
  <si>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</si>
  <si>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</si>
  <si>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</si>
  <si>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</si>
  <si>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</si>
  <si>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</si>
  <si>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</si>
  <si>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</si>
  <si>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</si>
  <si>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</si>
  <si>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</si>
  <si>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</si>
  <si>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</si>
  <si>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</si>
  <si>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</si>
  <si>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</si>
  <si>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</si>
  <si>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</si>
  <si>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</si>
  <si>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</si>
  <si>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</si>
  <si>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</si>
  <si>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</si>
  <si>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</si>
  <si>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</si>
  <si>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</si>
  <si>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</si>
  <si>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</si>
  <si>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</si>
  <si>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</si>
  <si>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</si>
  <si>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</si>
  <si>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</si>
  <si>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</si>
  <si>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</si>
  <si>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</si>
  <si>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</si>
  <si>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</si>
  <si>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</si>
  <si>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</si>
  <si>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</si>
  <si>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</si>
  <si>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</si>
  <si>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</si>
  <si>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</si>
  <si>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</si>
  <si>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</si>
  <si>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</si>
  <si>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</si>
  <si>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</si>
  <si>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</si>
  <si>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</si>
  <si>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</si>
  <si>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</si>
  <si>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</si>
  <si>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</si>
  <si>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</si>
  <si>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</si>
  <si>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</si>
  <si>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</si>
  <si>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</si>
  <si>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</si>
  <si>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</si>
  <si>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</si>
  <si>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</si>
  <si>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</si>
  <si>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</si>
  <si>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</si>
  <si>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</si>
  <si>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</si>
  <si>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</si>
  <si>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</si>
  <si>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</si>
  <si>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</si>
  <si>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</si>
  <si>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</si>
  <si>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</si>
  <si>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</si>
  <si>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</si>
  <si>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</si>
  <si>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</si>
  <si>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</si>
  <si>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</si>
  <si>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</si>
  <si>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</si>
  <si>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</si>
  <si>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</si>
  <si>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</si>
  <si>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</si>
  <si>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</si>
  <si>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</si>
  <si>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</si>
  <si>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</si>
  <si>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</si>
  <si>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</si>
  <si>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</si>
  <si>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</si>
  <si>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</si>
  <si>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</si>
  <si>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</si>
  <si>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</si>
  <si>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</si>
  <si>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</si>
  <si>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</si>
  <si>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</si>
  <si>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</si>
  <si>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</si>
  <si>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</si>
  <si>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</si>
  <si>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</si>
  <si>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</si>
  <si>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</si>
  <si>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</si>
  <si>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</si>
  <si>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</si>
  <si>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</si>
  <si>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</si>
  <si>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</si>
  <si>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</si>
  <si>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</si>
  <si>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</si>
  <si>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</si>
  <si>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</si>
  <si>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</si>
  <si>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</si>
  <si>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</si>
  <si>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</si>
  <si>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</si>
  <si>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</si>
  <si>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</si>
  <si>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</si>
  <si>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</si>
  <si>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</si>
  <si>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</si>
  <si>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</si>
  <si>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</si>
  <si>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</si>
  <si>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</si>
  <si>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</si>
  <si>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</si>
  <si>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</si>
  <si>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</si>
  <si>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</si>
  <si>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</si>
  <si>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</si>
  <si>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</si>
  <si>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</si>
  <si>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</si>
  <si>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</si>
  <si>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</si>
  <si>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</si>
  <si>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</si>
  <si>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</si>
  <si>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</si>
  <si>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</si>
  <si>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</si>
  <si>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</si>
  <si>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</si>
  <si>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</si>
  <si>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</si>
  <si>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</si>
  <si>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</si>
  <si>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</si>
  <si>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</si>
  <si>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</si>
  <si>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</si>
  <si>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</si>
  <si>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</si>
  <si>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</si>
  <si>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</si>
  <si>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</si>
  <si>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</si>
  <si>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</si>
  <si>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</si>
  <si>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</si>
  <si>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</si>
  <si>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</si>
  <si>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</si>
  <si>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</si>
  <si>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</si>
  <si>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</si>
  <si>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</si>
  <si>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</si>
  <si>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</si>
  <si>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</si>
  <si>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</si>
  <si>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</si>
  <si>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</si>
  <si>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</si>
  <si>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</si>
  <si>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</si>
  <si>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</si>
  <si>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</si>
  <si>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</si>
  <si>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</si>
  <si>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</si>
  <si>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</si>
  <si>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</si>
  <si>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</si>
  <si>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</si>
  <si>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</si>
  <si>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</si>
  <si>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</si>
  <si>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</si>
  <si>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</si>
  <si>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</si>
  <si>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</si>
  <si>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</si>
  <si>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</si>
  <si>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</si>
  <si>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</si>
  <si>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</si>
  <si>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</si>
  <si>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</si>
  <si>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</si>
  <si>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</si>
  <si>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</si>
  <si>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</si>
  <si>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</si>
  <si>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</si>
  <si>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</si>
  <si>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</si>
  <si>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</si>
  <si>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</si>
  <si>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</si>
  <si>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</si>
  <si>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</si>
  <si>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</si>
  <si>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</si>
  <si>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</si>
  <si>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</si>
  <si>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</si>
  <si>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</si>
  <si>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</si>
  <si>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</si>
  <si>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</si>
  <si>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</si>
  <si>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</si>
  <si>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</si>
  <si>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</si>
  <si>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</si>
  <si>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</si>
  <si>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</si>
  <si>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</si>
  <si>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</si>
  <si>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</si>
  <si>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</si>
  <si>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</si>
  <si>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</si>
  <si>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</si>
  <si>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</si>
  <si>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</si>
  <si>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</si>
  <si>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</si>
  <si>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</si>
  <si>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</si>
  <si>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</si>
  <si>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</si>
  <si>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</si>
  <si>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</si>
  <si>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</si>
  <si>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</si>
  <si>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</si>
  <si>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</si>
  <si>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</si>
  <si>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</si>
  <si>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</si>
  <si>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</si>
  <si>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</si>
  <si>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</si>
  <si>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</si>
  <si>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</si>
  <si>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</si>
  <si>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</si>
  <si>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</si>
  <si>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</si>
  <si>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</si>
  <si>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</si>
  <si>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</si>
  <si>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</si>
  <si>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</si>
  <si>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</si>
  <si>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</si>
  <si>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</si>
  <si>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</si>
  <si>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</si>
  <si>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</si>
  <si>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</si>
  <si>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</si>
  <si>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</si>
  <si>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</si>
  <si>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</si>
  <si>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</si>
  <si>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</si>
  <si>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</si>
  <si>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</si>
  <si>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</si>
  <si>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</si>
  <si>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</si>
  <si>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</si>
  <si>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</si>
  <si>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</si>
  <si>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</si>
  <si>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</si>
  <si>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</si>
  <si>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</si>
  <si>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</si>
  <si>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</si>
  <si>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</si>
  <si>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</si>
  <si>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</si>
  <si>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</si>
  <si>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</si>
  <si>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</si>
  <si>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</si>
  <si>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</si>
  <si>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</si>
  <si>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</si>
  <si>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</si>
  <si>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</si>
  <si>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</si>
  <si>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</si>
  <si>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</si>
  <si>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</si>
  <si>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</si>
  <si>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</si>
  <si>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</si>
  <si>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</si>
  <si>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</si>
  <si>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</si>
  <si>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</si>
  <si>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</si>
  <si>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</si>
  <si>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</si>
  <si>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</si>
  <si>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</si>
  <si>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</si>
  <si>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</si>
  <si>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</si>
  <si>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</si>
  <si>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</si>
  <si>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</si>
  <si>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</si>
  <si>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</si>
  <si>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</si>
  <si>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</si>
  <si>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</si>
  <si>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</si>
  <si>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</si>
  <si>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</si>
  <si>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</si>
  <si>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</si>
  <si>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</si>
  <si>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</si>
  <si>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</si>
  <si>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</si>
  <si>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</si>
  <si>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</si>
  <si>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</si>
  <si>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</si>
  <si>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</si>
  <si>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</si>
  <si>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</si>
  <si>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</si>
  <si>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</si>
  <si>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</si>
  <si>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</si>
  <si>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</si>
  <si>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</si>
  <si>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</si>
  <si>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</si>
  <si>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</si>
  <si>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</si>
  <si>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</si>
  <si>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</si>
  <si>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</si>
  <si>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</si>
  <si>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</si>
  <si>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</si>
  <si>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</si>
  <si>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</si>
  <si>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</si>
  <si>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</si>
  <si>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</si>
  <si>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</si>
  <si>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</si>
  <si>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</si>
  <si>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</si>
  <si>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</si>
  <si>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</si>
  <si>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</si>
  <si>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</si>
  <si>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</si>
  <si>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</si>
  <si>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</si>
  <si>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</si>
  <si>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</si>
  <si>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</si>
  <si>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</si>
  <si>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</si>
  <si>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</si>
  <si>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</si>
  <si>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</si>
  <si>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</si>
  <si>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</si>
  <si>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</si>
  <si>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</si>
  <si>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</si>
  <si>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</si>
  <si>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</si>
  <si>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</si>
  <si>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</si>
  <si>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</si>
  <si>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</si>
  <si>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</si>
  <si>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</si>
  <si>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</si>
  <si>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</si>
  <si>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</si>
  <si>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</si>
  <si>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</si>
  <si>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</si>
  <si>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</si>
  <si>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</si>
  <si>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</si>
  <si>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</si>
  <si>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</si>
  <si>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</si>
  <si>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</si>
  <si>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</si>
  <si>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</si>
  <si>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</si>
  <si>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</si>
  <si>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</si>
  <si>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</si>
  <si>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</si>
  <si>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</si>
  <si>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</si>
  <si>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</si>
  <si>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</si>
  <si>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</si>
  <si>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</si>
  <si>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</si>
  <si>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</si>
  <si>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</si>
  <si>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</si>
  <si>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</si>
  <si>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</si>
  <si>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</si>
  <si>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</si>
  <si>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</si>
  <si>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</si>
  <si>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</si>
  <si>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</si>
  <si>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</si>
  <si>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</si>
  <si>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</si>
  <si>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</si>
  <si>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</si>
  <si>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</si>
  <si>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</si>
  <si>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</si>
  <si>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</si>
  <si>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</si>
  <si>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</si>
  <si>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</si>
  <si>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</si>
  <si>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</si>
  <si>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</si>
  <si>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</si>
  <si>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</si>
  <si>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</si>
  <si>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</si>
  <si>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</si>
  <si>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</si>
  <si>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</si>
  <si>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</si>
  <si>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</si>
  <si>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</si>
  <si>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</si>
  <si>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</si>
  <si>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</si>
  <si>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</si>
  <si>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</si>
  <si>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</si>
  <si>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</si>
  <si>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</si>
  <si>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</si>
  <si>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</si>
  <si>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</si>
  <si>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</si>
  <si>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</si>
  <si>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</si>
  <si>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</si>
  <si>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</si>
  <si>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</si>
  <si>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</si>
  <si>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</si>
  <si>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</si>
  <si>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</si>
  <si>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</si>
  <si>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</si>
  <si>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</si>
  <si>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</si>
  <si>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</si>
  <si>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</si>
  <si>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</si>
  <si>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</si>
  <si>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</si>
  <si>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</si>
  <si>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</si>
  <si>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</si>
  <si>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</si>
  <si>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</si>
  <si>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</si>
  <si>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</si>
  <si>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</si>
  <si>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</si>
  <si>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</si>
  <si>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</si>
  <si>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</si>
  <si>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</si>
  <si>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</si>
  <si>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</si>
  <si>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</si>
  <si>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</si>
  <si>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</si>
  <si>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</si>
  <si>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</si>
  <si>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</si>
  <si>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</si>
  <si>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</si>
  <si>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</si>
  <si>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</si>
  <si>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</si>
  <si>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</si>
  <si>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</si>
  <si>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</si>
  <si>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</si>
  <si>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</si>
  <si>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</si>
  <si>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</si>
  <si>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</si>
  <si>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</si>
  <si>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</si>
  <si>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</si>
  <si>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</si>
  <si>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</si>
  <si>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</si>
  <si>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</si>
  <si>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</si>
  <si>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</si>
  <si>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</si>
  <si>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</si>
  <si>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</si>
  <si>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</si>
  <si>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</si>
  <si>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</si>
  <si>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</si>
  <si>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</si>
  <si>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</si>
  <si>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</si>
  <si>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</si>
  <si>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</si>
  <si>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</si>
  <si>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</si>
  <si>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</si>
  <si>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</si>
  <si>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</si>
  <si>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</si>
  <si>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</si>
  <si>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</si>
  <si>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</si>
  <si>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</si>
  <si>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</si>
  <si>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</si>
  <si>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</si>
  <si>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</si>
  <si>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</si>
  <si>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</si>
  <si>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</si>
  <si>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</si>
  <si>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</si>
  <si>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</si>
  <si>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</si>
  <si>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</si>
  <si>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</si>
  <si>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</si>
  <si>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</si>
  <si>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</si>
  <si>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</si>
  <si>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</si>
  <si>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</si>
  <si>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</si>
  <si>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</si>
  <si>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</si>
  <si>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</si>
  <si>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</si>
  <si>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</si>
  <si>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</si>
  <si>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</si>
  <si>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</si>
  <si>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</si>
  <si>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</si>
  <si>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</si>
  <si>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</si>
  <si>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</si>
  <si>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</si>
  <si>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</si>
  <si>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</si>
  <si>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</si>
  <si>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</si>
  <si>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</si>
  <si>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</si>
  <si>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</si>
  <si>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</si>
  <si>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</si>
  <si>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</si>
  <si>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</si>
  <si>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</si>
  <si>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</si>
  <si>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</si>
  <si>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</si>
  <si>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</si>
  <si>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</si>
  <si>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</si>
  <si>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</si>
  <si>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</si>
  <si>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</si>
  <si>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</si>
  <si>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</si>
  <si>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</si>
  <si>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</si>
  <si>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</si>
  <si>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</si>
  <si>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</si>
  <si>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</si>
  <si>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</si>
  <si>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</si>
  <si>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</si>
  <si>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</si>
  <si>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</si>
  <si>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</si>
  <si>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</si>
  <si>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</si>
  <si>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</si>
  <si>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</si>
  <si>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</si>
  <si>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</si>
  <si>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</si>
  <si>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</si>
  <si>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</si>
  <si>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</si>
  <si>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</si>
  <si>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</si>
  <si>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</si>
  <si>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</si>
  <si>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</si>
  <si>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</si>
  <si>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</si>
  <si>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</si>
  <si>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</si>
  <si>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</si>
  <si>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</si>
  <si>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</si>
  <si>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</si>
  <si>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</si>
  <si>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</si>
  <si>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</si>
  <si>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</si>
  <si>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</si>
  <si>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</si>
  <si>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</si>
  <si>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</si>
  <si>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</si>
  <si>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</si>
  <si>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</si>
  <si>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</si>
  <si>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</si>
  <si>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</si>
  <si>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</si>
  <si>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</si>
  <si>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</si>
  <si>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</si>
  <si>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</si>
  <si>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</si>
  <si>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</si>
  <si>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</si>
  <si>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</si>
  <si>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</si>
  <si>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</si>
  <si>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</si>
  <si>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</si>
  <si>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</si>
  <si>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</si>
  <si>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</si>
  <si>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</si>
  <si>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</si>
  <si>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</si>
  <si>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</si>
  <si>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</si>
  <si>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</si>
  <si>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</si>
  <si>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</si>
  <si>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</si>
  <si>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</si>
  <si>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</si>
  <si>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</si>
  <si>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</si>
  <si>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</si>
  <si>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</si>
  <si>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</si>
  <si>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</si>
  <si>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</si>
  <si>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</si>
  <si>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</si>
  <si>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</si>
  <si>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</si>
  <si>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</si>
  <si>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</si>
  <si>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</si>
  <si>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</si>
  <si>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</si>
  <si>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</si>
  <si>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</si>
  <si>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</si>
  <si>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</si>
  <si>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</si>
  <si>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</si>
  <si>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</si>
  <si>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</si>
  <si>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</si>
  <si>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</si>
  <si>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</si>
  <si>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</si>
  <si>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</si>
  <si>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</si>
  <si>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</si>
  <si>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</si>
  <si>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</si>
  <si>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</si>
  <si>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</si>
  <si>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</si>
  <si>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</si>
  <si>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</si>
  <si>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</si>
  <si>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</si>
  <si>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</si>
  <si>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</si>
  <si>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</si>
  <si>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</si>
  <si>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</si>
  <si>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</si>
  <si>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</si>
  <si>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</si>
  <si>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</si>
  <si>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</si>
  <si>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</si>
  <si>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</si>
  <si>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</si>
  <si>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</si>
  <si>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</si>
  <si>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</si>
  <si>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</si>
  <si>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</si>
  <si>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</si>
  <si>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</si>
  <si>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</si>
  <si>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</si>
  <si>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</si>
  <si>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</si>
  <si>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</si>
  <si>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</si>
  <si>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</si>
  <si>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</si>
  <si>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</si>
  <si>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</si>
  <si>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</si>
  <si>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</si>
  <si>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</si>
  <si>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</si>
  <si>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</si>
  <si>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</si>
  <si>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</si>
  <si>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</si>
  <si>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</si>
  <si>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</si>
  <si>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</si>
  <si>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</si>
  <si>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</si>
  <si>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</si>
  <si>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</si>
  <si>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</si>
  <si>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</si>
  <si>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</si>
  <si>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</si>
  <si>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</si>
  <si>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</si>
  <si>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</si>
  <si>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</si>
  <si>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</si>
  <si>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</si>
  <si>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</si>
  <si>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</si>
  <si>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</si>
  <si>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</si>
  <si>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</si>
  <si>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</si>
  <si>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</si>
  <si>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</si>
  <si>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</si>
  <si>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</si>
  <si>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</si>
  <si>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</si>
  <si>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</si>
  <si>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</si>
  <si>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</si>
  <si>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</si>
  <si>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</si>
  <si>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</si>
  <si>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</si>
  <si>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</si>
  <si>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</si>
  <si>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</si>
  <si>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</si>
  <si>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</si>
  <si>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</si>
  <si>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</si>
  <si>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</si>
  <si>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</si>
  <si>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</si>
  <si>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</si>
  <si>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</si>
  <si>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</si>
  <si>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</si>
  <si>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</si>
  <si>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</si>
  <si>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</si>
  <si>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</si>
  <si>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</si>
  <si>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</si>
  <si>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</si>
  <si>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</si>
  <si>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</si>
  <si>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</si>
  <si>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</si>
  <si>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</si>
  <si>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</si>
  <si>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</si>
  <si>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</si>
  <si>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</si>
  <si>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</si>
  <si>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</si>
  <si>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</si>
  <si>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</si>
  <si>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</si>
  <si>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</si>
  <si>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</si>
  <si>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</si>
  <si>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</si>
  <si>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</si>
  <si>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</si>
  <si>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</si>
  <si>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</si>
  <si>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</si>
  <si>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</si>
  <si>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</si>
  <si>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</si>
  <si>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</si>
  <si>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</si>
  <si>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</si>
  <si>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</si>
  <si>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</si>
  <si>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</si>
  <si>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</si>
  <si>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</si>
  <si>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</si>
  <si>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</si>
  <si>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</si>
  <si>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</si>
  <si>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</si>
  <si>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</si>
  <si>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</si>
  <si>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</si>
  <si>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</si>
  <si>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</si>
  <si>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</si>
  <si>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</si>
  <si>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</si>
  <si>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</si>
  <si>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</si>
  <si>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</si>
  <si>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</si>
  <si>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</si>
  <si>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</si>
  <si>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</si>
  <si>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</si>
  <si>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</si>
  <si>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</si>
  <si>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</si>
  <si>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</si>
  <si>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</si>
  <si>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</si>
  <si>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</si>
  <si>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</si>
  <si>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</si>
  <si>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</si>
  <si>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</si>
  <si>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</si>
  <si>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</si>
  <si>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</si>
  <si>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</si>
  <si>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</si>
  <si>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</si>
  <si>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</si>
  <si>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</si>
  <si>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</si>
  <si>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</si>
  <si>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</si>
  <si>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</si>
  <si>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</si>
  <si>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</si>
  <si>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</si>
  <si>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</si>
  <si>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</si>
  <si>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</si>
  <si>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</si>
  <si>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</si>
  <si>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</si>
  <si>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</si>
  <si>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</si>
  <si>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</si>
  <si>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</si>
  <si>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</si>
  <si>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</si>
  <si>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</si>
  <si>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</si>
  <si>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</si>
  <si>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</si>
  <si>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</si>
  <si>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</si>
  <si>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</si>
  <si>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</si>
  <si>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</si>
  <si>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</si>
  <si>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</si>
  <si>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</si>
  <si>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</si>
  <si>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</si>
  <si>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</si>
  <si>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</si>
  <si>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</si>
  <si>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</si>
  <si>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</si>
  <si>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</si>
  <si>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</si>
  <si>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</si>
  <si>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</si>
  <si>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</si>
  <si>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</si>
  <si>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</si>
  <si>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</si>
  <si>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</si>
  <si>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</si>
  <si>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</si>
  <si>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</si>
  <si>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</si>
  <si>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</si>
  <si>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</si>
  <si>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</si>
  <si>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</si>
  <si>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</si>
  <si>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</si>
  <si>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</si>
  <si>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</si>
  <si>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</si>
  <si>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</si>
  <si>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</si>
  <si>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</si>
  <si>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</si>
  <si>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</si>
  <si>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</si>
  <si>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</si>
  <si>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</si>
  <si>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</si>
  <si>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</si>
  <si>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</si>
  <si>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</si>
  <si>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</si>
  <si>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</si>
  <si>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</si>
  <si>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</si>
  <si>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</si>
  <si>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</si>
  <si>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</si>
  <si>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</si>
  <si>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</si>
  <si>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</si>
  <si>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</si>
  <si>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</si>
  <si>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</si>
  <si>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</si>
  <si>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</si>
  <si>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</si>
  <si>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</si>
  <si>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</si>
  <si>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</si>
  <si>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</si>
  <si>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</si>
  <si>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</si>
  <si>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</si>
  <si>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</si>
  <si>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</si>
  <si>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</si>
  <si>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</si>
  <si>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</si>
  <si>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</si>
  <si>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</si>
  <si>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</si>
  <si>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</si>
  <si>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</si>
  <si>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</si>
  <si>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</si>
  <si>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</si>
  <si>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</si>
  <si>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</si>
  <si>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</si>
  <si>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</si>
  <si>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</si>
  <si>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</si>
  <si>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</si>
  <si>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</si>
  <si>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</si>
  <si>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</si>
  <si>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</si>
  <si>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</si>
  <si>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</si>
  <si>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</si>
  <si>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</si>
  <si>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</si>
  <si>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</si>
  <si>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</si>
  <si>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</si>
  <si>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</si>
  <si>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</si>
  <si>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</si>
  <si>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</si>
  <si>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</si>
  <si>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</si>
  <si>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</si>
  <si>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</si>
  <si>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</si>
  <si>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</si>
  <si>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</si>
  <si>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</si>
  <si>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</si>
  <si>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</si>
  <si>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</si>
  <si>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</si>
  <si>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</si>
  <si>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</si>
  <si>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</si>
  <si>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</si>
  <si>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</si>
  <si>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</si>
  <si>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</si>
  <si>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</si>
  <si>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</si>
  <si>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</si>
  <si>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</si>
  <si>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</si>
  <si>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</si>
  <si>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</si>
  <si>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</si>
  <si>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</si>
  <si>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</si>
  <si>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</si>
  <si>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</si>
  <si>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</si>
  <si>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</si>
  <si>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</si>
  <si>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</si>
  <si>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</si>
  <si>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</si>
  <si>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</si>
  <si>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</si>
  <si>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</si>
  <si>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</si>
  <si>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</si>
  <si>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</si>
  <si>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</si>
  <si>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</si>
  <si>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</si>
  <si>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</si>
  <si>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</si>
  <si>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</si>
  <si>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</si>
  <si>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</si>
  <si>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</si>
  <si>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</si>
  <si>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</si>
  <si>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</si>
  <si>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</si>
  <si>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</si>
  <si>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</si>
  <si>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</si>
  <si>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</si>
  <si>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</si>
  <si>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</si>
  <si>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</si>
  <si>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</si>
  <si>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</si>
  <si>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</si>
  <si>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</si>
  <si>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</si>
  <si>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</si>
  <si>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</si>
  <si>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</si>
  <si>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</si>
  <si>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</si>
  <si>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</si>
  <si>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</si>
  <si>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</si>
  <si>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</si>
  <si>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</si>
  <si>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</si>
  <si>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</si>
  <si>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</si>
  <si>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</si>
  <si>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</si>
  <si>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</si>
  <si>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</si>
  <si>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</si>
  <si>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</si>
  <si>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</si>
  <si>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</si>
  <si>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</si>
  <si>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</si>
  <si>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</si>
  <si>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</si>
  <si>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</si>
  <si>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</si>
  <si>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</si>
  <si>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</si>
  <si>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</si>
  <si>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</si>
  <si>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</si>
  <si>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</si>
  <si>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</si>
  <si>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</si>
  <si>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</si>
  <si>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</si>
  <si>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</si>
  <si>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</si>
  <si>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</si>
  <si>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</si>
  <si>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</si>
  <si>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</si>
  <si>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</si>
  <si>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</si>
  <si>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</si>
  <si>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</si>
  <si>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</si>
  <si>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</si>
  <si>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</si>
  <si>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</si>
  <si>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</si>
  <si>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</si>
  <si>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</si>
  <si>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</si>
  <si>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</si>
  <si>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</si>
  <si>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</si>
  <si>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</si>
  <si>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</si>
  <si>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</si>
  <si>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</si>
  <si>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</si>
  <si>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</si>
  <si>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</si>
  <si>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</si>
  <si>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</si>
  <si>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</si>
  <si>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</si>
  <si>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</si>
  <si>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</si>
  <si>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</si>
  <si>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</si>
  <si>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</si>
  <si>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</si>
  <si>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</si>
  <si>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</si>
  <si>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</si>
  <si>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</si>
  <si>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</si>
  <si>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</si>
  <si>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</si>
  <si>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</si>
  <si>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</si>
  <si>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</si>
  <si>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</si>
  <si>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</si>
  <si>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</si>
  <si>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</si>
  <si>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</si>
  <si>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</si>
  <si>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</si>
  <si>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</si>
  <si>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</si>
  <si>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</si>
  <si>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</si>
  <si>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</si>
  <si>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</si>
  <si>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</si>
  <si>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</si>
  <si>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</si>
  <si>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</si>
  <si>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</si>
  <si>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</si>
  <si>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</si>
  <si>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</si>
  <si>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</si>
  <si>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</si>
  <si>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</si>
  <si>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</si>
  <si>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</si>
  <si>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</si>
  <si>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</si>
  <si>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</si>
  <si>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</si>
  <si>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</si>
  <si>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</si>
  <si>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</si>
  <si>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</si>
  <si>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</si>
  <si>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</si>
  <si>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</si>
  <si>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</si>
  <si>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</si>
  <si>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</si>
  <si>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</si>
  <si>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</si>
  <si>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</si>
  <si>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</si>
  <si>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</si>
  <si>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</si>
  <si>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</si>
  <si>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</si>
  <si>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</si>
  <si>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</si>
  <si>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</si>
  <si>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</si>
  <si>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</si>
  <si>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</si>
  <si>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</si>
  <si>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</si>
  <si>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</si>
  <si>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</si>
  <si>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</si>
  <si>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</si>
  <si>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</si>
  <si>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</si>
  <si>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</si>
  <si>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</si>
  <si>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</si>
  <si>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</si>
  <si>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</si>
  <si>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</si>
  <si>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</si>
  <si>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</si>
  <si>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</si>
  <si>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</si>
  <si>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</si>
  <si>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</si>
  <si>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</si>
  <si>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</si>
  <si>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</si>
  <si>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</si>
  <si>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</si>
  <si>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</si>
  <si>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</si>
  <si>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</si>
  <si>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</si>
  <si>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</si>
  <si>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</si>
  <si>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</si>
  <si>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</si>
  <si>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</si>
  <si>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</si>
  <si>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</si>
  <si>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</si>
  <si>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</si>
  <si>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</si>
  <si>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</si>
  <si>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</si>
  <si>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</si>
  <si>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</si>
  <si>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</si>
  <si>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</si>
  <si>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</si>
  <si>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</si>
  <si>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</si>
  <si>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</si>
  <si>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</si>
  <si>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</si>
  <si>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</si>
  <si>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</si>
  <si>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</si>
  <si>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</si>
  <si>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</si>
  <si>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</si>
  <si>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</si>
  <si>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</si>
  <si>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</si>
  <si>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</si>
  <si>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</si>
  <si>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</si>
  <si>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</si>
  <si>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</si>
  <si>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</si>
  <si>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</si>
  <si>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</si>
  <si>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</si>
  <si>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</si>
  <si>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</si>
  <si>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</si>
  <si>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</si>
  <si>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</si>
  <si>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</si>
  <si>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</si>
  <si>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</si>
  <si>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</si>
  <si>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</si>
  <si>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</si>
  <si>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</si>
  <si>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</si>
  <si>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</si>
  <si>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</si>
  <si>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</si>
  <si>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</si>
  <si>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</si>
  <si>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</si>
  <si>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</si>
  <si>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</si>
  <si>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</si>
  <si>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</si>
  <si>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</si>
  <si>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</si>
  <si>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</si>
  <si>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</si>
  <si>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</si>
  <si>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</si>
  <si>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</si>
  <si>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</si>
  <si>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</si>
  <si>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</si>
  <si>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</si>
  <si>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</si>
  <si>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</si>
  <si>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</si>
  <si>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</si>
  <si>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</si>
  <si>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</si>
  <si>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</si>
  <si>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</si>
  <si>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</si>
  <si>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</si>
  <si>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</si>
  <si>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</si>
  <si>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</si>
  <si>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</si>
  <si>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</si>
  <si>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</si>
  <si>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</si>
  <si>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</si>
  <si>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</si>
  <si>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</si>
  <si>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</si>
  <si>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</si>
  <si>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</si>
  <si>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</si>
  <si>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</si>
  <si>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</si>
  <si>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</si>
  <si>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</si>
  <si>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</si>
  <si>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</si>
  <si>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</si>
  <si>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</si>
  <si>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</si>
  <si>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</si>
  <si>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</si>
  <si>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</si>
  <si>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</si>
  <si>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</si>
  <si>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</si>
  <si>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</si>
  <si>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</si>
  <si>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</si>
  <si>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</si>
  <si>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</si>
  <si>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</si>
  <si>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</si>
  <si>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</si>
  <si>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</si>
  <si>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</si>
  <si>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</si>
  <si>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</si>
  <si>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</si>
  <si>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</si>
  <si>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</si>
  <si>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</si>
  <si>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</si>
  <si>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</si>
  <si>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</si>
  <si>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</si>
  <si>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</si>
  <si>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</si>
  <si>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</si>
  <si>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</si>
  <si>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</si>
  <si>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</si>
  <si>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</si>
  <si>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</si>
  <si>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</si>
  <si>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</si>
  <si>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</si>
  <si>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</si>
  <si>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</si>
  <si>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</si>
  <si>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</si>
  <si>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</si>
  <si>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</si>
  <si>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</si>
  <si>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</si>
  <si>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</si>
  <si>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</si>
  <si>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</si>
  <si>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</si>
  <si>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</si>
  <si>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</si>
  <si>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</si>
  <si>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</si>
  <si>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</si>
  <si>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</si>
  <si>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</si>
  <si>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</si>
  <si>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</si>
  <si>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</si>
  <si>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</si>
  <si>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</si>
  <si>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</si>
  <si>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</si>
  <si>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</si>
  <si>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</si>
  <si>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</si>
  <si>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</si>
  <si>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</si>
  <si>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</si>
  <si>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</si>
  <si>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</si>
  <si>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</si>
  <si>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</si>
  <si>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</si>
  <si>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</si>
  <si>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</si>
  <si>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</si>
  <si>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</si>
  <si>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</si>
  <si>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</si>
  <si>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</si>
  <si>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</si>
  <si>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</si>
  <si>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</si>
  <si>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</si>
  <si>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</si>
  <si>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</si>
  <si>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</si>
  <si>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</si>
  <si>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</si>
  <si>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</si>
  <si>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</si>
  <si>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</si>
  <si>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</si>
  <si>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</si>
  <si>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</si>
  <si>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</si>
  <si>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</si>
  <si>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</si>
  <si>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</si>
  <si>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</si>
  <si>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</si>
  <si>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</si>
  <si>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</si>
  <si>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</si>
  <si>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</si>
  <si>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</si>
  <si>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</si>
  <si>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</si>
  <si>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</si>
  <si>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</si>
  <si>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</si>
  <si>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</si>
  <si>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</si>
  <si>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</si>
  <si>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</si>
  <si>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</si>
  <si>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</si>
  <si>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</si>
  <si>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</si>
  <si>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</si>
  <si>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</si>
  <si>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</si>
  <si>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</si>
  <si>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</si>
  <si>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</si>
  <si>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</si>
  <si>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</si>
  <si>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</si>
  <si>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</si>
  <si>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</si>
  <si>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</si>
  <si>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</si>
  <si>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</si>
  <si>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</si>
  <si>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</si>
  <si>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</si>
  <si>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</si>
  <si>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</si>
  <si>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</si>
  <si>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</si>
  <si>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</si>
  <si>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</si>
  <si>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</si>
  <si>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</si>
  <si>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</si>
  <si>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</si>
  <si>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</si>
  <si>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</si>
  <si>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</si>
  <si>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</si>
  <si>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</si>
  <si>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</si>
  <si>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</si>
  <si>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</si>
  <si>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</si>
  <si>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</si>
  <si>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</si>
  <si>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</si>
  <si>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</si>
  <si>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</si>
  <si>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</si>
  <si>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</si>
  <si>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</si>
  <si>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</si>
  <si>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</si>
  <si>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</si>
  <si>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</si>
  <si>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</si>
  <si>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</si>
  <si>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</si>
  <si>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</si>
  <si>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</si>
  <si>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</si>
  <si>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</si>
  <si>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</si>
  <si>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</si>
  <si>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</si>
  <si>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</si>
  <si>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</si>
  <si>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</si>
  <si>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</si>
  <si>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</si>
  <si>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</si>
  <si>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</si>
  <si>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</si>
  <si>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</si>
  <si>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</si>
  <si>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</si>
  <si>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</si>
  <si>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</si>
  <si>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</si>
  <si>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</si>
  <si>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</si>
  <si>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</si>
  <si>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</si>
  <si>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</si>
  <si>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</si>
  <si>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</si>
  <si>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</si>
  <si>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</si>
  <si>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</si>
  <si>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</si>
  <si>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</si>
  <si>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</si>
  <si>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</si>
  <si>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</si>
  <si>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</si>
  <si>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</si>
  <si>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</si>
  <si>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</si>
  <si>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</si>
  <si>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</si>
  <si>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</si>
  <si>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</si>
  <si>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</si>
  <si>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</si>
  <si>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</si>
  <si>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</si>
  <si>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</si>
  <si>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</si>
  <si>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</si>
  <si>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</si>
  <si>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</si>
  <si>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</si>
  <si>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</si>
  <si>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</si>
  <si>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</si>
  <si>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</si>
  <si>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</si>
  <si>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</si>
  <si>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</si>
  <si>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</si>
  <si>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</si>
  <si>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</si>
  <si>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</si>
  <si>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</si>
  <si>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</si>
  <si>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</si>
  <si>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</si>
  <si>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</si>
  <si>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</si>
  <si>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</si>
  <si>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</si>
  <si>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</si>
  <si>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</si>
  <si>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</si>
  <si>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</si>
  <si>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</si>
  <si>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</si>
  <si>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</si>
  <si>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</si>
  <si>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</si>
  <si>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</si>
  <si>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</si>
  <si>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</si>
  <si>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</si>
  <si>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</si>
  <si>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</si>
  <si>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</si>
  <si>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</si>
  <si>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</si>
  <si>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</si>
  <si>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</si>
  <si>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</si>
  <si>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</si>
  <si>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</si>
  <si>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</si>
  <si>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</si>
  <si>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</si>
  <si>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</si>
  <si>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</si>
  <si>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</si>
  <si>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</si>
  <si>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</si>
  <si>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</si>
  <si>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</si>
  <si>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</si>
  <si>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</si>
  <si>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</si>
  <si>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</si>
  <si>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</si>
  <si>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</si>
  <si>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</si>
  <si>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</si>
  <si>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</si>
  <si>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</si>
  <si>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</si>
  <si>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</si>
  <si>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</si>
  <si>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</si>
  <si>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</si>
  <si>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</si>
  <si>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</si>
  <si>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</si>
  <si>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</si>
  <si>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</si>
  <si>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</si>
  <si>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</si>
  <si>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</si>
  <si>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</si>
  <si>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</si>
  <si>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</si>
  <si>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</si>
  <si>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</si>
  <si>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</si>
  <si>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</si>
  <si>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</si>
  <si>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</si>
  <si>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</si>
  <si>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</si>
  <si>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</si>
  <si>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</si>
  <si>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</si>
  <si>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</si>
  <si>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</si>
  <si>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</si>
  <si>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</si>
  <si>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</si>
  <si>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</si>
  <si>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</si>
  <si>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</si>
  <si>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</si>
  <si>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</si>
  <si>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</si>
  <si>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</si>
  <si>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</si>
  <si>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</si>
  <si>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</si>
  <si>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</si>
  <si>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</si>
  <si>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</si>
  <si>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</si>
  <si>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</si>
  <si>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</si>
  <si>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</si>
  <si>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</si>
  <si>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</si>
  <si>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</si>
  <si>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</si>
  <si>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</si>
  <si>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</si>
  <si>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</si>
  <si>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</si>
  <si>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</si>
  <si>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</si>
  <si>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</si>
  <si>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</si>
  <si>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</si>
  <si>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</si>
  <si>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</si>
  <si>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</si>
  <si>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</si>
  <si>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</si>
  <si>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</si>
  <si>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</si>
  <si>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</si>
  <si>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</si>
  <si>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</si>
  <si>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</si>
  <si>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</si>
  <si>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</si>
  <si>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</si>
  <si>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</si>
  <si>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</si>
  <si>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</si>
  <si>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</si>
  <si>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</si>
  <si>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</si>
  <si>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</si>
  <si>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</si>
  <si>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</si>
  <si>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</si>
  <si>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</si>
  <si>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</si>
  <si>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</si>
  <si>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</si>
  <si>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</si>
  <si>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</si>
  <si>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</si>
  <si>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</si>
  <si>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</si>
  <si>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</si>
  <si>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</si>
  <si>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</si>
  <si>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</si>
  <si>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</si>
  <si>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</si>
  <si>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</si>
  <si>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</si>
  <si>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</si>
  <si>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</si>
  <si>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</si>
  <si>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</si>
  <si>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</si>
  <si>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</si>
  <si>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</si>
  <si>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</si>
  <si>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</si>
  <si>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</si>
  <si>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</si>
  <si>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</si>
  <si>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</si>
  <si>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</si>
  <si>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</si>
  <si>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</si>
  <si>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</si>
  <si>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</si>
  <si>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</si>
  <si>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</si>
  <si>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</si>
  <si>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</si>
  <si>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</si>
  <si>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</si>
  <si>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</si>
  <si>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</si>
  <si>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</si>
  <si>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</si>
  <si>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</si>
  <si>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</si>
  <si>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</si>
  <si>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</si>
  <si>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</si>
  <si>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</si>
  <si>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</si>
  <si>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</si>
  <si>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</si>
  <si>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</si>
  <si>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</si>
  <si>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</si>
  <si>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</si>
  <si>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</si>
  <si>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</si>
  <si>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</si>
  <si>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</si>
  <si>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</si>
  <si>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</si>
  <si>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</si>
  <si>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</si>
  <si>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</si>
  <si>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</si>
  <si>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</si>
  <si>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</si>
  <si>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</si>
  <si>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</si>
  <si>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</si>
  <si>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</si>
  <si>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</si>
  <si>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</si>
  <si>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</si>
  <si>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</si>
  <si>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</si>
  <si>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</si>
  <si>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</si>
  <si>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</si>
  <si>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</si>
  <si>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</si>
  <si>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</si>
  <si>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</si>
  <si>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</si>
  <si>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</si>
  <si>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</si>
  <si>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</si>
  <si>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</si>
  <si>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</si>
  <si>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</si>
  <si>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</si>
  <si>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</si>
  <si>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</si>
  <si>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</si>
  <si>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</si>
  <si>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</si>
  <si>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</si>
  <si>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</si>
  <si>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</si>
  <si>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</si>
  <si>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</si>
  <si>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</si>
  <si>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</si>
  <si>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</si>
  <si>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</si>
  <si>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</si>
  <si>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</si>
  <si>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</si>
  <si>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</si>
  <si>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</si>
  <si>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</si>
  <si>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</si>
  <si>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</si>
  <si>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</si>
  <si>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</si>
  <si>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</si>
  <si>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</si>
  <si>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</si>
  <si>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</si>
  <si>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</si>
  <si>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</si>
  <si>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</si>
  <si>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</si>
  <si>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</si>
  <si>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</si>
  <si>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</si>
  <si>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</si>
  <si>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</si>
  <si>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</si>
  <si>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</si>
  <si>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</si>
  <si>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</si>
  <si>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</si>
  <si>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</si>
  <si>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</si>
  <si>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</si>
  <si>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</si>
  <si>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</si>
  <si>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</si>
  <si>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</si>
  <si>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</si>
  <si>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</si>
  <si>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</si>
  <si>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</si>
  <si>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</si>
  <si>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</si>
  <si>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</si>
  <si>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</si>
  <si>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</si>
  <si>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</si>
  <si>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</si>
  <si>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</si>
  <si>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</si>
  <si>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</si>
  <si>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</si>
  <si>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</si>
  <si>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</si>
  <si>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</si>
  <si>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</si>
  <si>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</si>
  <si>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</si>
  <si>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</si>
  <si>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</si>
  <si>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</si>
  <si>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</si>
  <si>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</si>
  <si>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</si>
  <si>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</si>
  <si>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</si>
  <si>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</si>
  <si>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</si>
  <si>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</si>
  <si>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</si>
  <si>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</si>
  <si>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</si>
  <si>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</si>
  <si>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</si>
  <si>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</si>
  <si>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</si>
  <si>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</si>
  <si>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</si>
  <si>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</si>
  <si>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</si>
  <si>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</si>
  <si>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</si>
  <si>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</si>
  <si>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</si>
  <si>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</si>
  <si>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</si>
  <si>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</si>
  <si>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</si>
  <si>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</si>
  <si>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</si>
  <si>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</si>
  <si>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</si>
  <si>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</si>
  <si>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</si>
  <si>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</si>
  <si>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</si>
  <si>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</si>
  <si>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</si>
  <si>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</si>
  <si>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</si>
  <si>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</si>
  <si>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</si>
  <si>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</si>
  <si>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</si>
  <si>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</si>
  <si>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</si>
  <si>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</si>
  <si>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</si>
  <si>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</si>
  <si>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</si>
  <si>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</si>
  <si>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</si>
  <si>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</si>
  <si>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</si>
  <si>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</si>
  <si>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</si>
  <si>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</si>
  <si>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</si>
  <si>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</si>
  <si>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</si>
  <si>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</si>
  <si>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</si>
  <si>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</si>
  <si>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</si>
  <si>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</si>
  <si>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</si>
  <si>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</si>
  <si>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</si>
  <si>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</si>
  <si>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</si>
  <si>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</si>
  <si>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</si>
  <si>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</si>
  <si>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</si>
  <si>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</si>
  <si>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</si>
  <si>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</si>
  <si>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</si>
  <si>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</si>
  <si>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</si>
  <si>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</si>
  <si>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</si>
  <si>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</si>
  <si>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</si>
  <si>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</si>
  <si>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</si>
  <si>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</si>
  <si>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</si>
  <si>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</si>
  <si>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</si>
  <si>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</si>
  <si>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</si>
  <si>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</si>
  <si>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</si>
  <si>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</si>
  <si>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</si>
  <si>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</si>
  <si>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</si>
  <si>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</si>
  <si>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</si>
  <si>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</si>
  <si>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</si>
  <si>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</si>
  <si>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</si>
  <si>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</si>
  <si>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</si>
  <si>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</si>
  <si>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</si>
  <si>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</si>
  <si>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</si>
  <si>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</si>
  <si>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</si>
  <si>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</si>
  <si>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</si>
  <si>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</si>
  <si>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</si>
  <si>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</si>
  <si>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</si>
  <si>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</si>
  <si>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</si>
  <si>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</si>
  <si>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</si>
  <si>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</si>
  <si>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</si>
  <si>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</si>
  <si>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</si>
  <si>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</si>
  <si>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</si>
  <si>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</si>
  <si>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</si>
  <si>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</si>
  <si>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</si>
  <si>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</si>
  <si>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</si>
  <si>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</si>
  <si>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</si>
  <si>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</si>
  <si>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</si>
  <si>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</si>
  <si>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</si>
  <si>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</si>
  <si>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</si>
  <si>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</si>
  <si>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</si>
  <si>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</si>
  <si>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</si>
  <si>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</si>
  <si>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</si>
  <si>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</si>
  <si>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</si>
  <si>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</si>
  <si>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</si>
  <si>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</si>
  <si>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</si>
  <si>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</si>
  <si>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</si>
  <si>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</si>
  <si>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</si>
  <si>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</si>
  <si>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</si>
  <si>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</si>
  <si>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</si>
  <si>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</si>
  <si>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</si>
  <si>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</si>
  <si>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</si>
  <si>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</si>
  <si>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</si>
  <si>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</si>
  <si>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</si>
  <si>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</si>
  <si>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</si>
  <si>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</si>
  <si>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</si>
  <si>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</si>
  <si>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</si>
  <si>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</si>
  <si>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</si>
  <si>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</si>
  <si>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</si>
  <si>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</si>
  <si>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</si>
  <si>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</si>
  <si>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</si>
  <si>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</si>
  <si>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</si>
  <si>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</si>
  <si>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</si>
  <si>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</si>
  <si>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</si>
  <si>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</si>
  <si>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</si>
  <si>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</si>
  <si>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</si>
  <si>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</si>
  <si>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</si>
  <si>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</si>
  <si>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</si>
  <si>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</si>
  <si>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</si>
  <si>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</si>
  <si>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</si>
  <si>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</si>
  <si>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</si>
  <si>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</si>
  <si>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</si>
  <si>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</si>
  <si>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</si>
  <si>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</si>
  <si>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</si>
  <si>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</si>
  <si>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</si>
  <si>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</si>
  <si>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</si>
  <si>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</si>
  <si>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</si>
  <si>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</si>
  <si>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</si>
  <si>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</si>
  <si>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</si>
  <si>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</si>
  <si>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</si>
  <si>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</si>
  <si>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</si>
  <si>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</si>
  <si>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</si>
  <si>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</si>
  <si>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</si>
  <si>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</si>
  <si>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</si>
  <si>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</si>
  <si>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</si>
  <si>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</si>
  <si>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</si>
  <si>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</si>
  <si>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</si>
  <si>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</si>
  <si>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</si>
  <si>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</si>
  <si>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</si>
  <si>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</si>
  <si>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</si>
  <si>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</si>
  <si>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</si>
  <si>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</si>
  <si>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</si>
  <si>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</si>
  <si>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</si>
  <si>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</si>
  <si>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</si>
  <si>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</si>
  <si>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</si>
  <si>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</si>
  <si>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</si>
  <si>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</si>
  <si>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</si>
  <si>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</si>
  <si>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</si>
  <si>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</si>
  <si>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</si>
  <si>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</si>
  <si>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</si>
  <si>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</si>
  <si>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</si>
  <si>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</si>
  <si>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</si>
  <si>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</si>
  <si>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</si>
  <si>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</si>
  <si>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</si>
  <si>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</si>
  <si>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</si>
  <si>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</si>
  <si>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</si>
  <si>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</si>
  <si>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</si>
  <si>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</si>
  <si>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</si>
  <si>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</si>
  <si>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</si>
  <si>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</si>
  <si>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</si>
  <si>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</si>
  <si>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</si>
  <si>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</si>
  <si>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</si>
  <si>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</si>
  <si>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</si>
  <si>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</si>
  <si>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</si>
  <si>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</si>
  <si>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</si>
  <si>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</si>
  <si>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</si>
  <si>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</si>
  <si>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</si>
  <si>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</si>
  <si>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</si>
  <si>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</si>
  <si>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</si>
  <si>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</si>
  <si>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</si>
  <si>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</si>
  <si>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</si>
  <si>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</si>
  <si>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</si>
  <si>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</si>
  <si>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</si>
  <si>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</si>
  <si>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</si>
  <si>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</si>
  <si>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</si>
  <si>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</si>
  <si>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</si>
  <si>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</si>
  <si>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</si>
  <si>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</si>
  <si>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</si>
  <si>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</si>
  <si>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</si>
  <si>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</si>
  <si>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</si>
  <si>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</si>
  <si>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</si>
  <si>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</si>
  <si>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</si>
  <si>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</si>
  <si>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</si>
  <si>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</si>
  <si>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</si>
  <si>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</si>
  <si>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</si>
  <si>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</si>
  <si>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</si>
  <si>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</si>
  <si>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</si>
  <si>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</si>
  <si>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</si>
  <si>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</si>
  <si>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</si>
  <si>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</si>
  <si>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</si>
  <si>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</si>
  <si>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</si>
  <si>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</si>
  <si>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</si>
  <si>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</si>
  <si>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</si>
  <si>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</si>
  <si>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</si>
  <si>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</si>
  <si>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</si>
  <si>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</si>
  <si>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</si>
  <si>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</si>
  <si>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</si>
  <si>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</si>
  <si>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</si>
  <si>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</si>
  <si>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</si>
  <si>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</si>
  <si>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</si>
  <si>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</si>
  <si>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</si>
  <si>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</si>
  <si>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</si>
  <si>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</si>
  <si>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</si>
  <si>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</si>
  <si>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</si>
  <si>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</si>
  <si>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</si>
  <si>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</si>
  <si>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</si>
  <si>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</si>
  <si>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</si>
  <si>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</si>
  <si>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</si>
  <si>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</si>
  <si>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</si>
  <si>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</si>
  <si>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</si>
  <si>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</si>
  <si>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</si>
  <si>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</si>
  <si>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</si>
  <si>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</si>
  <si>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</si>
  <si>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</si>
  <si>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</si>
  <si>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</si>
  <si>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</si>
  <si>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</si>
  <si>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</si>
  <si>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</si>
  <si>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</si>
  <si>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</si>
  <si>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</si>
  <si>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</si>
  <si>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</si>
  <si>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</si>
  <si>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</si>
  <si>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</si>
  <si>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</si>
  <si>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</si>
  <si>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</si>
  <si>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</si>
  <si>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</si>
  <si>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</si>
  <si>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</si>
  <si>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</si>
  <si>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</si>
  <si>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</si>
  <si>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</si>
  <si>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</si>
  <si>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</si>
  <si>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</si>
  <si>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</si>
  <si>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</si>
  <si>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</si>
  <si>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</si>
  <si>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</si>
  <si>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</si>
  <si>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</si>
  <si>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</si>
  <si>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</si>
  <si>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</si>
  <si>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</si>
  <si>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</si>
  <si>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</si>
  <si>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</si>
  <si>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</si>
  <si>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</si>
  <si>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</si>
  <si>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</si>
  <si>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</si>
  <si>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</si>
  <si>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</si>
  <si>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</si>
  <si>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</si>
  <si>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</si>
  <si>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</si>
  <si>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</si>
  <si>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</si>
  <si>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</si>
  <si>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</si>
  <si>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</si>
  <si>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</si>
  <si>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</si>
  <si>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</si>
  <si>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</si>
  <si>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</si>
  <si>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</si>
  <si>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</si>
  <si>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</si>
  <si>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</si>
  <si>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</si>
  <si>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</si>
  <si>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</si>
  <si>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</si>
  <si>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</si>
  <si>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</si>
  <si>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</si>
  <si>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</si>
  <si>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</si>
  <si>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</si>
  <si>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</si>
  <si>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</si>
  <si>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</si>
  <si>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</si>
  <si>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</si>
  <si>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</si>
  <si>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</si>
  <si>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</si>
  <si>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</si>
  <si>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</si>
  <si>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</si>
  <si>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</si>
  <si>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</si>
  <si>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</si>
  <si>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</si>
  <si>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</si>
  <si>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</si>
  <si>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</si>
  <si>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</si>
  <si>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</si>
  <si>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</si>
  <si>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</si>
  <si>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</si>
  <si>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</si>
  <si>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</si>
  <si>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</si>
  <si>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</si>
  <si>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</si>
  <si>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</si>
  <si>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</si>
  <si>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</si>
  <si>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</si>
  <si>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</si>
  <si>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</si>
  <si>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</si>
  <si>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</si>
  <si>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</si>
  <si>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</si>
  <si>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</si>
  <si>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</si>
  <si>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</si>
  <si>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</si>
  <si>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</si>
  <si>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</si>
  <si>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</si>
  <si>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</si>
  <si>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</si>
  <si>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</si>
  <si>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</si>
  <si>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</si>
  <si>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</si>
  <si>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</si>
  <si>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</si>
  <si>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</si>
  <si>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</si>
  <si>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</si>
  <si>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</si>
  <si>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</si>
  <si>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</si>
  <si>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</si>
  <si>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</si>
  <si>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</si>
  <si>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</si>
  <si>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</si>
  <si>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</si>
  <si>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</si>
  <si>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</si>
  <si>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</si>
  <si>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</si>
  <si>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</si>
  <si>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</si>
  <si>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</si>
  <si>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</si>
  <si>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</si>
  <si>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</si>
  <si>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</si>
  <si>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</si>
  <si>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</si>
  <si>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</si>
  <si>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</si>
  <si>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</si>
  <si>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</si>
  <si>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</si>
  <si>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</si>
  <si>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</si>
  <si>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</si>
  <si>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</si>
  <si>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</si>
  <si>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</si>
  <si>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</si>
  <si>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</si>
  <si>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</si>
  <si>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</si>
  <si>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</si>
  <si>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</si>
  <si>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</si>
  <si>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</si>
  <si>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</si>
  <si>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</si>
  <si>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</si>
  <si>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</si>
  <si>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</si>
  <si>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</si>
  <si>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</si>
  <si>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</si>
  <si>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</si>
  <si>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</si>
  <si>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</si>
  <si>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</si>
  <si>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</si>
  <si>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</si>
  <si>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</si>
  <si>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</si>
  <si>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</si>
  <si>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</si>
  <si>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</si>
  <si>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</si>
  <si>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</si>
  <si>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</si>
  <si>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</si>
  <si>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</si>
  <si>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</si>
  <si>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</si>
  <si>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</si>
  <si>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</si>
  <si>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</si>
  <si>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</si>
  <si>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</si>
  <si>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</si>
  <si>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</si>
  <si>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</si>
  <si>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</si>
  <si>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</si>
  <si>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</si>
  <si>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</si>
  <si>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</si>
  <si>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</si>
  <si>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</si>
  <si>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</si>
  <si>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</si>
  <si>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</si>
  <si>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</si>
  <si>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</si>
  <si>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</si>
  <si>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</si>
  <si>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</si>
  <si>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</si>
  <si>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</si>
  <si>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</si>
  <si>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</si>
  <si>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</si>
  <si>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</si>
  <si>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</si>
  <si>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</si>
  <si>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</si>
  <si>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</si>
  <si>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</si>
  <si>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</si>
  <si>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</si>
  <si>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</si>
  <si>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</si>
  <si>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</si>
  <si>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</si>
  <si>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</si>
  <si>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</si>
  <si>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</si>
  <si>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</si>
  <si>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</si>
  <si>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</si>
  <si>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</si>
  <si>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</si>
  <si>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</si>
  <si>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</si>
  <si>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</si>
  <si>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</si>
  <si>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</si>
  <si>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</si>
  <si>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</si>
  <si>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</si>
  <si>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</si>
  <si>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</si>
  <si>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</si>
  <si>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</si>
  <si>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</si>
  <si>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</si>
  <si>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</si>
  <si>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</si>
  <si>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</si>
  <si>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</si>
  <si>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</si>
  <si>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</si>
  <si>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</si>
  <si>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</si>
  <si>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</si>
  <si>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</si>
  <si>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</si>
  <si>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</si>
  <si>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</si>
  <si>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</si>
  <si>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</si>
  <si>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</si>
  <si>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</si>
  <si>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</si>
  <si>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</si>
  <si>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</si>
  <si>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</si>
  <si>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</si>
  <si>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</si>
  <si>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</si>
  <si>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</si>
  <si>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</si>
  <si>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</si>
  <si>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</si>
  <si>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</si>
  <si>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</si>
  <si>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</si>
  <si>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</si>
  <si>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</si>
  <si>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</si>
  <si>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</si>
  <si>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</si>
  <si>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</si>
  <si>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</si>
  <si>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</si>
  <si>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</si>
  <si>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</si>
  <si>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</si>
  <si>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</si>
  <si>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</si>
  <si>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</si>
  <si>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</si>
  <si>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</si>
  <si>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</si>
  <si>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</si>
  <si>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</si>
  <si>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</si>
  <si>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</si>
  <si>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</si>
  <si>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</si>
  <si>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</si>
  <si>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</si>
  <si>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</si>
  <si>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</si>
  <si>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</si>
  <si>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</si>
  <si>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</si>
  <si>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</si>
  <si>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</si>
  <si>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</si>
  <si>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</si>
  <si>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</si>
  <si>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</si>
  <si>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</si>
  <si>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</si>
  <si>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</si>
  <si>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</si>
  <si>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</si>
  <si>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</si>
  <si>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</si>
  <si>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</si>
  <si>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</si>
  <si>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</si>
  <si>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</si>
  <si>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</si>
  <si>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</si>
  <si>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</si>
  <si>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</si>
  <si>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</si>
  <si>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</si>
  <si>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</si>
  <si>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</si>
  <si>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</si>
  <si>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</si>
  <si>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</si>
  <si>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</si>
  <si>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</si>
  <si>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</si>
  <si>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</si>
  <si>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</si>
  <si>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</si>
  <si>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</si>
  <si>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</si>
  <si>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</si>
  <si>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</si>
  <si>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</si>
  <si>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</si>
  <si>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</si>
  <si>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</si>
  <si>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</si>
  <si>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</si>
  <si>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</si>
  <si>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</si>
  <si>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</si>
  <si>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</si>
  <si>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</si>
  <si>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</si>
  <si>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</si>
  <si>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</si>
  <si>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</si>
  <si>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</si>
  <si>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</si>
  <si>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</si>
  <si>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</si>
  <si>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</si>
  <si>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</si>
  <si>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</si>
  <si>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</si>
  <si>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</si>
  <si>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</si>
  <si>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</si>
  <si>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</si>
  <si>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</si>
  <si>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</si>
  <si>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</si>
  <si>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</si>
  <si>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</si>
  <si>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</si>
  <si>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</si>
  <si>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</si>
  <si>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</si>
  <si>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</si>
  <si>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</si>
  <si>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</si>
  <si>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</si>
  <si>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</si>
  <si>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</si>
  <si>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</si>
  <si>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</si>
  <si>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</si>
  <si>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</si>
  <si>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</si>
  <si>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</si>
  <si>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</si>
  <si>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</si>
  <si>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</si>
  <si>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</si>
  <si>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</si>
  <si>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</si>
  <si>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</si>
  <si>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</si>
  <si>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</si>
  <si>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</si>
  <si>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</si>
  <si>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</si>
  <si>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</si>
  <si>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</si>
  <si>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</si>
  <si>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</si>
  <si>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</si>
  <si>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</si>
  <si>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</si>
  <si>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</si>
  <si>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</si>
  <si>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</si>
  <si>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</si>
  <si>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</si>
  <si>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</si>
  <si>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</si>
  <si>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</si>
  <si>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</si>
  <si>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</si>
  <si>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</si>
  <si>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</si>
  <si>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</si>
  <si>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</si>
  <si>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</si>
  <si>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</si>
  <si>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</si>
  <si>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</si>
  <si>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</si>
  <si>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</si>
  <si>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</si>
  <si>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</si>
  <si>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</si>
  <si>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</si>
  <si>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</si>
  <si>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</si>
  <si>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</si>
  <si>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</si>
  <si>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</si>
  <si>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</si>
  <si>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</si>
  <si>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</si>
  <si>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</si>
  <si>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</si>
  <si>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</si>
  <si>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</si>
  <si>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</si>
  <si>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</si>
  <si>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</si>
  <si>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</si>
  <si>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</si>
  <si>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</si>
  <si>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</si>
  <si>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</si>
  <si>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</si>
  <si>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</si>
  <si>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</si>
  <si>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</si>
  <si>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</si>
  <si>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</si>
  <si>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</si>
  <si>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</si>
  <si>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</si>
  <si>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</si>
  <si>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</si>
  <si>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</si>
  <si>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</si>
  <si>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</si>
  <si>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</si>
  <si>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</si>
  <si>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</si>
  <si>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</si>
  <si>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</si>
  <si>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</si>
  <si>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</si>
  <si>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</si>
  <si>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</si>
  <si>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</si>
  <si>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</si>
  <si>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</si>
  <si>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</si>
  <si>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</si>
  <si>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</si>
  <si>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</si>
  <si>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</si>
  <si>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</si>
  <si>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</si>
  <si>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</si>
  <si>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</si>
  <si>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</si>
  <si>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</si>
  <si>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</si>
  <si>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</si>
  <si>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</si>
  <si>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</si>
  <si>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</si>
  <si>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</si>
  <si>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</si>
  <si>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</si>
  <si>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</si>
  <si>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</si>
  <si>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</si>
  <si>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</si>
  <si>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</si>
  <si>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</si>
  <si>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</si>
  <si>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</si>
  <si>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</si>
  <si>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</si>
  <si>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</si>
  <si>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</si>
  <si>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</si>
  <si>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</si>
  <si>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</si>
  <si>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</si>
  <si>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</si>
  <si>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</si>
  <si>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</si>
  <si>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</si>
  <si>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</si>
  <si>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</si>
  <si>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</si>
  <si>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</si>
  <si>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</si>
  <si>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</si>
  <si>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</si>
  <si>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</si>
  <si>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</si>
  <si>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</si>
  <si>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</si>
  <si>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</si>
  <si>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</si>
  <si>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</si>
  <si>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</si>
  <si>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</si>
  <si>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</si>
  <si>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</si>
  <si>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</si>
  <si>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</si>
  <si>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</si>
  <si>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</si>
  <si>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</si>
  <si>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</si>
  <si>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</si>
  <si>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</si>
  <si>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</si>
  <si>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</si>
  <si>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</si>
  <si>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</si>
  <si>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</si>
  <si>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</si>
  <si>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</si>
  <si>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</si>
  <si>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</si>
  <si>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</si>
  <si>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</si>
  <si>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</si>
  <si>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</si>
  <si>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</si>
  <si>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</si>
  <si>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</si>
  <si>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</si>
  <si>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</si>
  <si>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</si>
  <si>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</si>
  <si>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</si>
  <si>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</si>
  <si>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</si>
  <si>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</si>
  <si>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</si>
  <si>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</si>
  <si>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</si>
  <si>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</si>
  <si>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</si>
  <si>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</si>
  <si>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</si>
  <si>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</si>
  <si>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</si>
  <si>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</si>
  <si>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</si>
  <si>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</si>
  <si>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</si>
  <si>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</si>
  <si>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</si>
  <si>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</si>
  <si>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</si>
  <si>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</si>
  <si>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</si>
  <si>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</si>
  <si>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</si>
  <si>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</si>
  <si>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</si>
  <si>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</si>
  <si>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</si>
  <si>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</si>
  <si>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</si>
  <si>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</si>
  <si>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</si>
  <si>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</si>
  <si>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</si>
  <si>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</si>
  <si>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</si>
  <si>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</si>
  <si>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</si>
  <si>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</si>
  <si>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</si>
  <si>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</si>
  <si>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</si>
  <si>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</si>
  <si>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</si>
  <si>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</si>
  <si>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</si>
  <si>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</si>
  <si>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</si>
  <si>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</si>
  <si>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</si>
  <si>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</si>
  <si>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</si>
  <si>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</si>
  <si>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</si>
  <si>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</si>
  <si>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</si>
  <si>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</si>
  <si>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</si>
  <si>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</si>
  <si>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</si>
  <si>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</si>
  <si>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</si>
  <si>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</si>
  <si>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</si>
  <si>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</si>
  <si>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</si>
  <si>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</si>
  <si>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</si>
  <si>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</si>
  <si>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</si>
  <si>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</si>
  <si>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</si>
  <si>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</si>
  <si>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</si>
  <si>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</si>
  <si>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</si>
  <si>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</si>
  <si>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</si>
  <si>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</si>
  <si>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</si>
  <si>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</si>
  <si>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</si>
  <si>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</si>
  <si>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</si>
  <si>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</si>
  <si>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</si>
  <si>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</si>
  <si>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</si>
  <si>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</si>
  <si>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</si>
  <si>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</si>
  <si>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</si>
  <si>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</si>
  <si>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</si>
  <si>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</si>
  <si>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</si>
  <si>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</si>
  <si>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</si>
  <si>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</si>
  <si>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</si>
  <si>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</si>
  <si>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</si>
  <si>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</si>
  <si>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</si>
  <si>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</si>
  <si>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</si>
  <si>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</si>
  <si>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</si>
  <si>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</si>
  <si>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</si>
  <si>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</si>
  <si>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</si>
  <si>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</si>
  <si>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</si>
  <si>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</si>
  <si>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</si>
  <si>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</si>
  <si>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</si>
  <si>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</si>
  <si>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</si>
  <si>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</si>
  <si>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</si>
  <si>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</si>
  <si>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</si>
  <si>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</si>
  <si>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</si>
  <si>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</si>
  <si>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</si>
  <si>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</si>
  <si>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</si>
  <si>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</si>
  <si>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</si>
  <si>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</si>
  <si>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</si>
  <si>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</si>
  <si>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</si>
  <si>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</si>
  <si>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</si>
  <si>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</si>
  <si>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</si>
  <si>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</si>
  <si>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</si>
  <si>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</si>
  <si>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</si>
  <si>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</si>
  <si>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</si>
  <si>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</si>
  <si>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</si>
  <si>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</si>
  <si>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</si>
  <si>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</si>
  <si>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</si>
  <si>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</si>
  <si>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</si>
  <si>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</si>
  <si>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</si>
  <si>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</si>
  <si>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</si>
  <si>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</si>
  <si>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</si>
  <si>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</si>
  <si>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</si>
  <si>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</si>
  <si>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</si>
  <si>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</si>
  <si>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</si>
  <si>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</si>
  <si>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</si>
  <si>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</si>
  <si>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</si>
  <si>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</si>
  <si>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</si>
  <si>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</si>
  <si>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</si>
  <si>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</si>
  <si>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</si>
  <si>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</si>
  <si>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</si>
  <si>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</si>
  <si>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</si>
  <si>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</si>
  <si>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</si>
  <si>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</si>
  <si>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</si>
  <si>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</si>
  <si>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</si>
  <si>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</si>
  <si>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</si>
  <si>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</si>
  <si>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</si>
  <si>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</si>
  <si>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</si>
  <si>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</si>
  <si>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</si>
  <si>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</si>
  <si>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</si>
  <si>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</si>
  <si>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</si>
  <si>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</si>
  <si>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</si>
  <si>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</si>
  <si>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</si>
  <si>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</si>
  <si>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</si>
  <si>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</si>
  <si>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</si>
  <si>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</si>
  <si>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</si>
  <si>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</si>
  <si>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</si>
  <si>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</si>
  <si>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</si>
  <si>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</si>
  <si>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</si>
  <si>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</si>
  <si>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</si>
  <si>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</si>
  <si>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</si>
  <si>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</si>
  <si>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</si>
  <si>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</si>
  <si>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</si>
  <si>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</si>
  <si>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</si>
  <si>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</si>
  <si>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</si>
  <si>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</si>
  <si>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</si>
  <si>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</si>
  <si>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</si>
  <si>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</si>
  <si>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</si>
  <si>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</si>
  <si>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</si>
  <si>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</si>
  <si>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</si>
  <si>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</si>
  <si>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</si>
  <si>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</si>
  <si>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</si>
  <si>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</si>
  <si>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</si>
  <si>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</si>
  <si>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</si>
  <si>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</si>
  <si>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</si>
  <si>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</si>
  <si>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</si>
  <si>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</si>
  <si>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</si>
  <si>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</si>
  <si>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</si>
  <si>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</si>
  <si>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</si>
  <si>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</si>
  <si>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</si>
  <si>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</si>
  <si>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</si>
  <si>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</si>
  <si>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</si>
  <si>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</si>
  <si>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</si>
  <si>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</si>
  <si>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</si>
  <si>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</si>
  <si>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</si>
  <si>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</si>
  <si>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</si>
  <si>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</si>
  <si>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</si>
  <si>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</si>
  <si>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</si>
  <si>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</si>
  <si>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</si>
  <si>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</si>
  <si>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</si>
  <si>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</si>
  <si>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</si>
  <si>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</si>
  <si>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</si>
  <si>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</si>
  <si>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</si>
  <si>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</si>
  <si>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</si>
  <si>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</si>
  <si>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</si>
  <si>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</si>
  <si>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</si>
  <si>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</si>
  <si>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</si>
  <si>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</si>
  <si>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</si>
  <si>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</si>
  <si>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</si>
  <si>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</si>
  <si>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</si>
  <si>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</si>
  <si>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</si>
  <si>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</si>
  <si>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</si>
  <si>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</si>
  <si>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</si>
  <si>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</si>
  <si>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</si>
  <si>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</si>
  <si>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</si>
  <si>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</si>
  <si>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</si>
  <si>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</si>
  <si>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</si>
  <si>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</si>
  <si>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</si>
  <si>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</si>
  <si>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</si>
  <si>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</si>
  <si>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</si>
  <si>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</si>
  <si>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</si>
  <si>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</si>
  <si>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</si>
  <si>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</si>
  <si>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</si>
  <si>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</si>
  <si>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</si>
  <si>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</si>
  <si>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</si>
  <si>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</si>
  <si>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</si>
  <si>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</si>
  <si>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</si>
  <si>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</si>
  <si>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</si>
  <si>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</si>
  <si>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</si>
  <si>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</si>
  <si>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</si>
  <si>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</si>
  <si>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</si>
  <si>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</si>
  <si>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</si>
  <si>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</si>
  <si>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</si>
  <si>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</si>
  <si>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</si>
  <si>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</si>
  <si>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</si>
  <si>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</si>
  <si>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</si>
  <si>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</si>
  <si>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</si>
  <si>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</si>
  <si>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</si>
  <si>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</si>
  <si>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</si>
  <si>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</si>
  <si>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</si>
  <si>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</si>
  <si>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</si>
  <si>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</si>
  <si>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</si>
  <si>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</si>
  <si>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</si>
  <si>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</si>
  <si>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</si>
  <si>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</si>
  <si>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</si>
  <si>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</si>
  <si>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</si>
  <si>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</si>
  <si>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</si>
  <si>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</si>
  <si>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</si>
  <si>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</si>
  <si>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</si>
  <si>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</si>
  <si>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</si>
  <si>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</si>
  <si>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</si>
  <si>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</si>
  <si>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</si>
  <si>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</si>
  <si>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</si>
  <si>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</si>
  <si>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</si>
  <si>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</si>
  <si>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</si>
  <si>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</si>
  <si>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</si>
  <si>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</si>
  <si>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</si>
  <si>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</si>
  <si>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</si>
  <si>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</si>
  <si>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</si>
  <si>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</si>
  <si>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</si>
  <si>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</si>
  <si>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</si>
  <si>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</si>
  <si>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</si>
  <si>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</si>
  <si>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</si>
  <si>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</si>
  <si>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</si>
  <si>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</si>
  <si>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</si>
  <si>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</si>
  <si>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</si>
  <si>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</si>
  <si>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</si>
  <si>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</si>
  <si>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</si>
  <si>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</si>
  <si>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</si>
  <si>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</si>
  <si>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</si>
  <si>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</si>
  <si>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</si>
  <si>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</si>
  <si>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</si>
  <si>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</si>
  <si>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</si>
  <si>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</si>
  <si>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</si>
  <si>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</si>
  <si>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</si>
  <si>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</si>
  <si>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</si>
  <si>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</si>
  <si>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</si>
  <si>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</si>
  <si>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</si>
  <si>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</si>
  <si>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</si>
  <si>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</si>
  <si>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</si>
  <si>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</si>
  <si>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</si>
  <si>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</si>
  <si>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</si>
  <si>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</si>
  <si>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</si>
  <si>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</si>
  <si>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</si>
  <si>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</si>
  <si>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</si>
  <si>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</si>
  <si>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</si>
  <si>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</si>
  <si>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</si>
  <si>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</si>
  <si>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</si>
  <si>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</si>
  <si>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</si>
  <si>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</si>
  <si>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</si>
  <si>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</si>
  <si>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</si>
  <si>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</si>
  <si>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</si>
  <si>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</si>
  <si>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</si>
  <si>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</si>
  <si>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</si>
  <si>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</si>
  <si>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</si>
  <si>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</si>
  <si>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</si>
  <si>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</si>
  <si>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</si>
  <si>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</si>
  <si>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</si>
  <si>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</si>
  <si>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</si>
  <si>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</si>
  <si>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</si>
  <si>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</si>
  <si>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</si>
  <si>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</si>
  <si>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</si>
  <si>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</si>
  <si>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</si>
  <si>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</si>
  <si>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</si>
  <si>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</si>
  <si>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</si>
  <si>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</si>
  <si>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</si>
  <si>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</si>
  <si>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</si>
  <si>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</si>
  <si>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</si>
  <si>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</si>
  <si>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</si>
  <si>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</si>
  <si>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</si>
  <si>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</si>
  <si>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</si>
  <si>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</si>
  <si>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</si>
  <si>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</si>
  <si>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</si>
  <si>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</si>
  <si>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</si>
  <si>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</si>
  <si>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</si>
  <si>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</si>
  <si>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</si>
  <si>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</si>
  <si>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</si>
  <si>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</si>
  <si>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</si>
  <si>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</si>
  <si>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</si>
  <si>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</si>
  <si>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</si>
  <si>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</si>
  <si>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</si>
  <si>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</si>
  <si>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</si>
  <si>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</si>
  <si>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</si>
  <si>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</si>
  <si>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</si>
  <si>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</si>
  <si>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</si>
  <si>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</si>
  <si>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</si>
  <si>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</si>
  <si>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</si>
  <si>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</si>
  <si>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</si>
  <si>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</si>
  <si>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</si>
  <si>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</si>
  <si>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</si>
  <si>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</si>
  <si>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</si>
  <si>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</si>
  <si>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</si>
  <si>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</si>
  <si>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</si>
  <si>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</si>
  <si>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</si>
  <si>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</si>
  <si>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</si>
  <si>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</si>
  <si>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</si>
  <si>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</si>
  <si>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</si>
  <si>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</si>
  <si>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</si>
  <si>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</si>
  <si>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</si>
  <si>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</si>
  <si>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</si>
  <si>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</si>
  <si>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</si>
  <si>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</si>
  <si>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</si>
  <si>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</si>
  <si>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</si>
  <si>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</si>
  <si>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</si>
  <si>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</si>
  <si>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</si>
  <si>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</si>
  <si>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</si>
  <si>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</si>
  <si>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</si>
  <si>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</si>
  <si>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</si>
  <si>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</si>
  <si>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</si>
  <si>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</si>
  <si>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</si>
  <si>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</si>
  <si>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</si>
  <si>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</si>
  <si>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</si>
  <si>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</si>
  <si>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</si>
  <si>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</si>
  <si>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</si>
  <si>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</si>
  <si>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</si>
  <si>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</si>
  <si>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</si>
  <si>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</si>
  <si>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</si>
  <si>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</si>
  <si>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</si>
  <si>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</si>
  <si>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</si>
  <si>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</si>
  <si>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</si>
  <si>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</si>
  <si>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</si>
  <si>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</si>
  <si>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</si>
  <si>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</si>
  <si>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</si>
  <si>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</si>
  <si>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</si>
  <si>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</si>
  <si>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</si>
  <si>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</si>
  <si>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</si>
  <si>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</si>
  <si>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</si>
  <si>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</si>
  <si>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</si>
  <si>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</si>
  <si>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</si>
  <si>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</si>
  <si>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</si>
  <si>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</si>
  <si>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</si>
  <si>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</si>
  <si>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</si>
  <si>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</si>
  <si>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</si>
  <si>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</si>
  <si>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</si>
  <si>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</si>
  <si>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</si>
  <si>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</si>
  <si>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</si>
  <si>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</si>
  <si>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</si>
  <si>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</si>
  <si>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</si>
  <si>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</si>
  <si>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</si>
  <si>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</si>
  <si>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</si>
  <si>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</si>
  <si>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</si>
  <si>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</si>
  <si>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</si>
  <si>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</si>
  <si>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</si>
  <si>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</si>
  <si>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</si>
  <si>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</si>
  <si>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</si>
  <si>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</si>
  <si>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</si>
  <si>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</si>
  <si>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</si>
  <si>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</si>
  <si>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</si>
  <si>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</si>
  <si>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</si>
  <si>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</si>
  <si>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</si>
  <si>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</si>
  <si>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</si>
  <si>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</si>
  <si>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</si>
  <si>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</si>
  <si>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</si>
  <si>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</si>
  <si>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</si>
  <si>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</si>
  <si>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</si>
  <si>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</si>
  <si>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</si>
  <si>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</si>
  <si>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</si>
  <si>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</si>
  <si>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</si>
  <si>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</si>
  <si>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</si>
  <si>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</si>
  <si>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</si>
  <si>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</si>
  <si>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</si>
  <si>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</si>
  <si>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</si>
  <si>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</si>
  <si>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</si>
  <si>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</si>
  <si>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</si>
  <si>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</si>
  <si>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</si>
  <si>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</si>
  <si>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</si>
  <si>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</si>
  <si>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</si>
  <si>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</si>
  <si>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</si>
  <si>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</si>
  <si>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</si>
  <si>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</si>
  <si>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</si>
  <si>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</si>
  <si>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</si>
  <si>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</si>
  <si>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</si>
  <si>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</si>
  <si>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</si>
  <si>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</si>
  <si>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</si>
  <si>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</si>
  <si>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</si>
  <si>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</si>
  <si>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</si>
  <si>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</si>
  <si>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</si>
  <si>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</si>
  <si>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</si>
  <si>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</si>
  <si>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</si>
  <si>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</si>
  <si>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</si>
  <si>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</si>
  <si>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</si>
  <si>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</si>
  <si>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</si>
  <si>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</si>
  <si>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</si>
  <si>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</si>
  <si>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</si>
  <si>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</si>
  <si>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</si>
  <si>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</si>
  <si>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</si>
  <si>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</si>
  <si>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</si>
  <si>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</si>
  <si>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</si>
  <si>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</si>
  <si>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</si>
  <si>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</si>
  <si>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</si>
  <si>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</si>
  <si>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</si>
  <si>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</si>
  <si>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</si>
  <si>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</si>
  <si>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</si>
  <si>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</si>
  <si>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</si>
  <si>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</si>
  <si>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</si>
  <si>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</si>
  <si>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</si>
  <si>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</si>
  <si>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</si>
  <si>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</si>
  <si>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</si>
  <si>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</si>
  <si>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</si>
  <si>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</si>
  <si>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</si>
  <si>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</si>
  <si>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</si>
  <si>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</si>
  <si>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</si>
  <si>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</si>
  <si>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</si>
  <si>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</si>
  <si>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</si>
  <si>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</si>
  <si>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</si>
  <si>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</si>
  <si>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</si>
  <si>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</si>
  <si>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</si>
  <si>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</si>
  <si>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</si>
  <si>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</si>
  <si>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</si>
  <si>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</si>
  <si>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</si>
  <si>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</si>
  <si>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</si>
  <si>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</si>
  <si>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</si>
  <si>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</si>
  <si>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</si>
  <si>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</si>
  <si>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</si>
  <si>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</si>
  <si>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</si>
  <si>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</si>
  <si>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</si>
  <si>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</si>
  <si>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</si>
  <si>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</si>
  <si>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</si>
  <si>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</si>
  <si>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</si>
  <si>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</si>
  <si>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</si>
  <si>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</si>
  <si>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</si>
  <si>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</si>
  <si>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</si>
  <si>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</si>
  <si>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</si>
  <si>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</si>
  <si>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</si>
  <si>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</si>
  <si>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</si>
  <si>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</si>
  <si>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</si>
  <si>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</si>
  <si>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</si>
  <si>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</si>
  <si>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</si>
  <si>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</si>
  <si>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</si>
  <si>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</si>
  <si>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</si>
  <si>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</si>
  <si>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</si>
  <si>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</si>
  <si>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</si>
  <si>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</si>
  <si>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</si>
  <si>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</si>
  <si>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</si>
  <si>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</si>
  <si>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</si>
  <si>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</si>
  <si>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</si>
  <si>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</si>
  <si>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</si>
  <si>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</si>
  <si>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</si>
  <si>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</si>
  <si>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</si>
  <si>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</si>
  <si>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</si>
  <si>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</si>
  <si>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</si>
  <si>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</si>
  <si>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</si>
  <si>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</si>
  <si>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</si>
  <si>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</si>
  <si>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</si>
  <si>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</si>
  <si>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</si>
  <si>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</si>
  <si>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</si>
  <si>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</si>
  <si>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</si>
  <si>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</si>
  <si>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</si>
  <si>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</si>
  <si>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</si>
  <si>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</si>
  <si>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</si>
  <si>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</si>
  <si>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</si>
  <si>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</si>
  <si>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</si>
  <si>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</si>
  <si>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</si>
  <si>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</si>
  <si>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</si>
  <si>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</si>
  <si>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</si>
  <si>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</si>
  <si>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</si>
  <si>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</si>
  <si>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</si>
  <si>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</si>
  <si>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</si>
  <si>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</si>
  <si>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</si>
  <si>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</si>
  <si>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</si>
  <si>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</si>
  <si>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</si>
  <si>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</si>
  <si>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</si>
  <si>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</si>
  <si>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</si>
  <si>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</si>
  <si>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</si>
  <si>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</si>
  <si>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</si>
  <si>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</si>
  <si>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</si>
  <si>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</si>
  <si>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</si>
  <si>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</si>
  <si>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</si>
  <si>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</si>
  <si>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</si>
  <si>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</si>
  <si>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</si>
  <si>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</si>
  <si>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</si>
  <si>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</si>
  <si>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</si>
  <si>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</si>
  <si>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</si>
  <si>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</si>
  <si>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</si>
  <si>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</si>
  <si>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</si>
  <si>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</si>
  <si>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</si>
  <si>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</si>
  <si>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</si>
  <si>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</si>
  <si>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</si>
  <si>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</si>
  <si>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</si>
  <si>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</si>
  <si>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</si>
  <si>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</si>
  <si>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</si>
  <si>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</si>
  <si>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</si>
  <si>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</si>
  <si>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</si>
  <si>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</si>
  <si>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</si>
  <si>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</si>
  <si>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</si>
  <si>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</si>
  <si>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</si>
  <si>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</si>
  <si>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</si>
  <si>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</si>
  <si>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</si>
  <si>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</si>
  <si>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</si>
  <si>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</si>
  <si>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</si>
  <si>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</si>
  <si>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</si>
  <si>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</si>
  <si>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</si>
  <si>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</si>
  <si>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</si>
  <si>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</si>
  <si>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</si>
  <si>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</si>
  <si>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</si>
  <si>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</si>
  <si>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</si>
  <si>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</si>
  <si>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</si>
  <si>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</si>
  <si>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</si>
  <si>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</si>
  <si>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</si>
  <si>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</si>
  <si>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</si>
  <si>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</si>
  <si>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</si>
  <si>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</si>
  <si>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</si>
  <si>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</si>
  <si>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</si>
  <si>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</si>
  <si>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</si>
  <si>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</si>
  <si>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</si>
  <si>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</si>
  <si>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</si>
  <si>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</si>
  <si>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</si>
  <si>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</si>
  <si>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</si>
  <si>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</si>
  <si>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</si>
  <si>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</si>
  <si>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</si>
  <si>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</si>
  <si>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</si>
  <si>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</si>
  <si>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</si>
  <si>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</si>
  <si>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</si>
  <si>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</si>
  <si>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</si>
  <si>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</si>
  <si>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</si>
  <si>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</si>
  <si>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</si>
  <si>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</si>
  <si>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</si>
  <si>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</si>
  <si>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</si>
  <si>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</si>
  <si>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</si>
  <si>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</si>
  <si>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</si>
  <si>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</si>
  <si>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</si>
  <si>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</si>
  <si>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</si>
  <si>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</si>
  <si>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</si>
  <si>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</si>
  <si>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</si>
  <si>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</si>
  <si>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</si>
  <si>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</si>
  <si>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</si>
  <si>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</si>
  <si>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</si>
  <si>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</si>
  <si>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</si>
  <si>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</si>
  <si>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</si>
  <si>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</si>
  <si>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</si>
  <si>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</si>
  <si>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</si>
  <si>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</si>
  <si>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</si>
  <si>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</si>
  <si>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</si>
  <si>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</si>
  <si>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</si>
  <si>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</si>
  <si>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</si>
  <si>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</si>
  <si>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</si>
  <si>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</si>
  <si>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</si>
  <si>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</si>
  <si>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</si>
  <si>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</si>
  <si>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</si>
  <si>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</si>
  <si>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</si>
  <si>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</si>
  <si>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</si>
  <si>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</si>
  <si>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</si>
  <si>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</si>
  <si>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</si>
  <si>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</si>
  <si>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</si>
  <si>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</si>
  <si>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</si>
  <si>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</si>
  <si>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</si>
  <si>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</si>
  <si>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</si>
  <si>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</si>
  <si>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</si>
  <si>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</si>
  <si>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</si>
  <si>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</si>
  <si>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</si>
  <si>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</si>
  <si>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</si>
  <si>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</si>
  <si>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</si>
  <si>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</si>
  <si>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</si>
  <si>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</si>
  <si>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</si>
  <si>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</si>
  <si>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</si>
  <si>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</si>
  <si>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</si>
  <si>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</si>
  <si>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</si>
  <si>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</si>
  <si>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</si>
  <si>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</si>
  <si>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</si>
  <si>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</si>
  <si>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</si>
  <si>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</si>
  <si>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</si>
  <si>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</si>
  <si>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</si>
  <si>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</si>
  <si>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</si>
  <si>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</si>
  <si>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</si>
  <si>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</si>
  <si>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</si>
  <si>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</si>
  <si>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</si>
  <si>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</si>
  <si>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</si>
  <si>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</si>
  <si>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</si>
  <si>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</si>
  <si>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</si>
  <si>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</si>
  <si>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</si>
  <si>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</si>
  <si>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</si>
  <si>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</si>
  <si>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</si>
  <si>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</si>
  <si>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</si>
  <si>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</si>
  <si>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</si>
  <si>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</si>
  <si>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</si>
  <si>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</si>
  <si>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</si>
  <si>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</si>
  <si>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</si>
  <si>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</si>
  <si>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</si>
  <si>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</si>
  <si>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</si>
  <si>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</si>
  <si>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</si>
  <si>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</si>
  <si>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</si>
  <si>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</si>
  <si>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</si>
  <si>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</si>
  <si>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</si>
  <si>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</si>
  <si>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</si>
  <si>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</si>
  <si>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</si>
  <si>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</si>
  <si>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</si>
  <si>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</si>
  <si>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</si>
  <si>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</si>
  <si>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</si>
  <si>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</si>
  <si>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</si>
  <si>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</si>
  <si>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</si>
  <si>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</si>
  <si>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</si>
  <si>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</si>
  <si>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</si>
  <si>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</si>
  <si>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</si>
  <si>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</si>
  <si>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</si>
  <si>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</si>
  <si>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</si>
  <si>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</si>
  <si>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</si>
  <si>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</si>
  <si>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</si>
  <si>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</si>
  <si>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</si>
  <si>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</si>
  <si>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</si>
  <si>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</si>
  <si>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</si>
  <si>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</si>
  <si>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</si>
  <si>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</si>
  <si>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</si>
  <si>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</si>
  <si>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</si>
  <si>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</si>
  <si>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</si>
  <si>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</si>
  <si>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</si>
  <si>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</si>
  <si>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</si>
  <si>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</si>
  <si>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</si>
  <si>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</si>
  <si>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</si>
  <si>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</si>
  <si>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</si>
  <si>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</si>
  <si>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</si>
  <si>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</si>
  <si>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</si>
  <si>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</si>
  <si>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</si>
  <si>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</si>
  <si>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</si>
  <si>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</si>
  <si>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</si>
  <si>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</si>
  <si>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</si>
  <si>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</si>
  <si>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</si>
  <si>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</si>
  <si>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</si>
  <si>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</si>
  <si>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</si>
  <si>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</si>
  <si>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</si>
  <si>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</si>
  <si>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</si>
  <si>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</si>
  <si>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</si>
  <si>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</si>
  <si>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</si>
  <si>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</si>
  <si>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</si>
  <si>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</si>
  <si>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</si>
  <si>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</si>
  <si>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</si>
  <si>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</si>
  <si>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</si>
  <si>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</si>
  <si>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</si>
  <si>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</si>
  <si>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</si>
  <si>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</si>
  <si>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</si>
  <si>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</si>
  <si>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</si>
  <si>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</si>
  <si>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</si>
  <si>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</si>
  <si>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</si>
  <si>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</si>
  <si>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</si>
  <si>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</si>
  <si>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</si>
  <si>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</si>
  <si>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</si>
  <si>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</si>
  <si>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</si>
  <si>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</si>
  <si>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</si>
  <si>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</si>
  <si>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</si>
  <si>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</si>
  <si>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</si>
  <si>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</si>
  <si>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</si>
  <si>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</si>
  <si>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</si>
  <si>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</si>
  <si>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</si>
  <si>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</si>
  <si>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</si>
  <si>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</si>
  <si>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</si>
  <si>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</si>
  <si>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</si>
  <si>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</si>
  <si>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</si>
  <si>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</si>
  <si>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</si>
  <si>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</si>
  <si>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</si>
  <si>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</si>
  <si>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</si>
  <si>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</si>
  <si>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</si>
  <si>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</si>
  <si>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</si>
  <si>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</si>
  <si>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</si>
  <si>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</si>
  <si>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</si>
  <si>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</si>
  <si>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</si>
  <si>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</si>
  <si>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</si>
  <si>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</si>
  <si>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</si>
  <si>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</si>
  <si>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</si>
  <si>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</si>
  <si>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</si>
  <si>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</si>
  <si>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</si>
  <si>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</si>
  <si>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</si>
  <si>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</si>
  <si>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</si>
  <si>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</si>
  <si>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</si>
  <si>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</si>
  <si>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</si>
  <si>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</si>
  <si>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</si>
  <si>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</si>
  <si>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</si>
  <si>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</si>
  <si>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</si>
  <si>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</si>
  <si>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</si>
  <si>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</si>
  <si>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</si>
  <si>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</si>
  <si>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</si>
  <si>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</si>
  <si>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</si>
  <si>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</si>
  <si>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</si>
  <si>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</si>
  <si>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</si>
  <si>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</si>
  <si>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</si>
  <si>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</si>
  <si>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</si>
  <si>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</si>
  <si>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</si>
  <si>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</si>
  <si>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</si>
  <si>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</si>
  <si>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</si>
  <si>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</si>
  <si>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</si>
  <si>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</si>
  <si>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</si>
  <si>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</si>
  <si>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</si>
  <si>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</si>
  <si>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</si>
  <si>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</si>
  <si>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</si>
  <si>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</si>
  <si>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</si>
  <si>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</si>
  <si>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</si>
  <si>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</si>
  <si>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</si>
  <si>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</si>
  <si>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</si>
  <si>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</si>
  <si>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</si>
  <si>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</si>
  <si>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</si>
  <si>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</si>
  <si>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</si>
  <si>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</si>
  <si>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</si>
  <si>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</si>
  <si>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</si>
  <si>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</si>
  <si>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</si>
  <si>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</si>
  <si>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</si>
  <si>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</si>
  <si>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</si>
  <si>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</si>
  <si>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</si>
  <si>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</si>
  <si>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</si>
  <si>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</si>
  <si>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</si>
  <si>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</si>
  <si>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</si>
  <si>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</si>
  <si>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</si>
  <si>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</si>
  <si>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</si>
  <si>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</si>
  <si>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</si>
  <si>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</si>
  <si>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</si>
  <si>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</si>
  <si>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</si>
  <si>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</si>
  <si>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</si>
  <si>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</si>
  <si>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</si>
  <si>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</si>
  <si>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</si>
  <si>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</si>
  <si>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</si>
  <si>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</si>
  <si>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</si>
  <si>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</si>
  <si>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</si>
  <si>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</si>
  <si>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</si>
  <si>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</si>
  <si>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</si>
  <si>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</si>
  <si>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</si>
  <si>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</si>
  <si>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</si>
  <si>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</si>
  <si>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</si>
  <si>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</si>
  <si>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</si>
  <si>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</si>
  <si>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</si>
  <si>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</si>
  <si>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</si>
  <si>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</si>
  <si>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</si>
  <si>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</si>
  <si>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</si>
  <si>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</si>
  <si>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</si>
  <si>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</si>
  <si>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</si>
  <si>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</si>
  <si>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</si>
  <si>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</si>
  <si>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</si>
  <si>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</si>
  <si>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</si>
  <si>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</si>
  <si>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</si>
  <si>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</si>
  <si>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</si>
  <si>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</si>
  <si>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</si>
  <si>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</si>
  <si>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</si>
  <si>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</si>
  <si>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</si>
  <si>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</si>
  <si>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</si>
  <si>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</si>
  <si>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</si>
  <si>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</si>
  <si>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</si>
  <si>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</si>
  <si>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</si>
  <si>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</si>
  <si>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</si>
  <si>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</si>
  <si>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</si>
  <si>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</si>
  <si>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</si>
  <si>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</si>
  <si>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</si>
  <si>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</si>
  <si>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</si>
  <si>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</si>
  <si>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</si>
  <si>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</si>
  <si>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</si>
  <si>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</si>
  <si>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</si>
  <si>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</si>
  <si>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</si>
  <si>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</si>
  <si>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</si>
  <si>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</si>
  <si>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</si>
  <si>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</si>
  <si>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</si>
  <si>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</si>
  <si>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</si>
  <si>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</si>
  <si>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</si>
  <si>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</si>
  <si>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</si>
  <si>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</si>
  <si>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</si>
  <si>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</si>
  <si>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</si>
  <si>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</si>
  <si>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</si>
  <si>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</si>
  <si>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</si>
  <si>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</si>
  <si>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</si>
  <si>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</si>
  <si>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</si>
  <si>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</si>
  <si>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</si>
  <si>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</si>
  <si>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</si>
  <si>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</si>
  <si>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</si>
  <si>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</si>
  <si>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</si>
  <si>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</si>
  <si>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</si>
  <si>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</si>
  <si>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</si>
  <si>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</si>
  <si>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</si>
  <si>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</si>
  <si>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</si>
  <si>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</si>
  <si>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</si>
  <si>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</si>
  <si>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</si>
  <si>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</si>
  <si>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</si>
  <si>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</si>
  <si>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</si>
  <si>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</si>
  <si>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</si>
  <si>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</si>
  <si>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</si>
  <si>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</si>
  <si>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</si>
  <si>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</si>
  <si>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</si>
  <si>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</si>
  <si>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</si>
  <si>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</si>
  <si>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</si>
  <si>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</si>
  <si>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</si>
  <si>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</si>
  <si>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</si>
  <si>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</si>
  <si>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</si>
  <si>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</si>
  <si>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</si>
  <si>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</si>
  <si>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</si>
  <si>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</si>
  <si>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</si>
  <si>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</si>
  <si>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</si>
  <si>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</si>
  <si>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</si>
  <si>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</si>
  <si>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</si>
  <si>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</si>
  <si>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</si>
  <si>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</si>
  <si>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</si>
  <si>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</si>
  <si>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</si>
  <si>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</si>
  <si>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</si>
  <si>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</si>
  <si>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</si>
  <si>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</si>
  <si>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</si>
  <si>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</si>
  <si>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</si>
  <si>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</si>
  <si>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</si>
  <si>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</si>
  <si>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</si>
  <si>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</si>
  <si>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</si>
  <si>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</si>
  <si>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</si>
  <si>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</si>
  <si>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</si>
  <si>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</si>
  <si>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</si>
  <si>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</si>
  <si>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</si>
  <si>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</si>
  <si>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</si>
  <si>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</si>
  <si>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</si>
  <si>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</si>
  <si>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</si>
  <si>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</si>
  <si>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</si>
  <si>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</si>
  <si>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</si>
  <si>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</si>
  <si>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</si>
  <si>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</si>
  <si>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</si>
  <si>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</si>
  <si>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</si>
  <si>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</si>
  <si>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</si>
  <si>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</si>
  <si>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</si>
  <si>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</si>
  <si>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</si>
  <si>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</si>
  <si>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</si>
  <si>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</si>
  <si>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</si>
  <si>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</si>
  <si>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</si>
  <si>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</si>
  <si>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</si>
  <si>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</si>
  <si>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</si>
  <si>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</si>
  <si>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</si>
  <si>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</si>
  <si>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</si>
  <si>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</si>
  <si>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</si>
  <si>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</si>
  <si>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</si>
  <si>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</si>
  <si>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</si>
  <si>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</si>
  <si>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</si>
  <si>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</si>
  <si>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</si>
  <si>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</si>
  <si>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</si>
  <si>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</si>
  <si>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</si>
  <si>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</si>
  <si>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</si>
  <si>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</si>
  <si>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</si>
  <si>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</si>
  <si>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</si>
  <si>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</si>
  <si>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</si>
  <si>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</si>
  <si>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</si>
  <si>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</si>
  <si>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</si>
  <si>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</si>
  <si>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</si>
  <si>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</si>
  <si>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</si>
  <si>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</si>
  <si>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</si>
  <si>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</si>
  <si>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</si>
  <si>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</si>
  <si>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</si>
  <si>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</si>
  <si>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</si>
  <si>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</si>
  <si>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</si>
  <si>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</si>
  <si>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</si>
  <si>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</si>
  <si>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</si>
  <si>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</si>
  <si>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</si>
  <si>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</si>
  <si>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</si>
  <si>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</si>
  <si>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</si>
  <si>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</si>
  <si>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</si>
  <si>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</si>
  <si>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</si>
  <si>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</si>
  <si>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</si>
  <si>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</si>
  <si>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</si>
  <si>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</si>
  <si>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</si>
  <si>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</si>
  <si>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</si>
  <si>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</si>
  <si>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</si>
  <si>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</si>
  <si>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</si>
  <si>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</si>
  <si>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</si>
  <si>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</si>
  <si>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</si>
  <si>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</si>
  <si>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</si>
  <si>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</si>
  <si>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</si>
  <si>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</si>
  <si>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</si>
  <si>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</si>
  <si>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</si>
  <si>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</si>
  <si>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</si>
  <si>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</si>
  <si>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</si>
  <si>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</si>
  <si>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</si>
  <si>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</si>
  <si>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</si>
  <si>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</si>
  <si>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</si>
  <si>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</si>
  <si>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</si>
  <si>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</si>
  <si>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</si>
  <si>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</si>
  <si>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</si>
  <si>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</si>
  <si>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</si>
  <si>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</si>
  <si>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</si>
  <si>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</si>
  <si>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</si>
  <si>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</si>
  <si>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</si>
  <si>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</si>
  <si>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</si>
  <si>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</si>
  <si>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</si>
  <si>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</si>
  <si>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</si>
  <si>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</si>
  <si>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</si>
  <si>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</si>
  <si>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</si>
  <si>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</si>
  <si>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</si>
  <si>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</si>
  <si>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</si>
  <si>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</si>
  <si>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</si>
  <si>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</si>
  <si>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</si>
  <si>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</si>
  <si>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</si>
  <si>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</si>
  <si>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</si>
  <si>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</si>
  <si>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</si>
  <si>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</si>
  <si>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</si>
  <si>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</si>
  <si>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</si>
  <si>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</si>
  <si>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</si>
  <si>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</si>
  <si>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</si>
  <si>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</si>
  <si>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</si>
  <si>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</si>
  <si>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</si>
  <si>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</si>
  <si>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</si>
  <si>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</si>
  <si>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</si>
  <si>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</si>
  <si>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</si>
  <si>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</si>
  <si>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</si>
  <si>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</si>
  <si>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</si>
  <si>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</si>
  <si>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</si>
  <si>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</si>
  <si>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</si>
  <si>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</si>
  <si>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</si>
  <si>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</si>
  <si>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</si>
  <si>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</si>
  <si>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</si>
  <si>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</si>
  <si>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</si>
  <si>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</si>
  <si>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</si>
  <si>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</si>
  <si>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</si>
  <si>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</si>
  <si>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</si>
  <si>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</si>
  <si>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</si>
  <si>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</si>
  <si>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</si>
  <si>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</si>
  <si>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</si>
  <si>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</si>
  <si>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</si>
  <si>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</si>
  <si>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</si>
  <si>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</si>
  <si>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</si>
  <si>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</si>
  <si>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</si>
  <si>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</si>
  <si>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</si>
  <si>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</si>
  <si>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</si>
  <si>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</si>
  <si>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</si>
  <si>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</si>
  <si>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</si>
  <si>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</si>
  <si>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</si>
  <si>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</si>
  <si>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</si>
  <si>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</si>
  <si>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</si>
  <si>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</si>
  <si>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</si>
  <si>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</si>
  <si>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</si>
  <si>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</si>
  <si>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</si>
  <si>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</si>
  <si>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</si>
  <si>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</si>
  <si>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</si>
  <si>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</si>
  <si>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</si>
  <si>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</si>
  <si>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</si>
  <si>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</si>
  <si>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</si>
  <si>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</si>
  <si>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</si>
  <si>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</si>
  <si>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</si>
  <si>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</si>
  <si>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</si>
  <si>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</si>
  <si>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</si>
  <si>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</si>
  <si>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</si>
  <si>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</si>
  <si>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</si>
  <si>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</si>
  <si>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</si>
  <si>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</si>
  <si>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</si>
  <si>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</si>
  <si>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</si>
  <si>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</si>
  <si>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</si>
  <si>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</si>
  <si>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</si>
  <si>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</si>
  <si>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</si>
  <si>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</si>
  <si>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</si>
  <si>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</si>
  <si>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</si>
  <si>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</si>
  <si>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</si>
  <si>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</si>
  <si>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</si>
  <si>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</si>
  <si>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</si>
  <si>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</si>
  <si>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</si>
  <si>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</si>
  <si>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</si>
  <si>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</si>
  <si>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</si>
  <si>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</si>
  <si>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</si>
  <si>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</si>
  <si>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</si>
  <si>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</si>
  <si>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</si>
  <si>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</si>
  <si>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</si>
  <si>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</si>
  <si>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</si>
  <si>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</si>
  <si>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</si>
  <si>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</si>
  <si>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</si>
  <si>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</si>
  <si>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</si>
  <si>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</si>
  <si>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</si>
  <si>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</si>
  <si>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</si>
  <si>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</si>
  <si>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</si>
  <si>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</si>
  <si>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</si>
  <si>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</si>
  <si>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</si>
  <si>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</si>
  <si>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</si>
  <si>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</si>
  <si>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</si>
  <si>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</si>
  <si>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</si>
  <si>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</si>
  <si>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</si>
  <si>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</si>
  <si>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</si>
  <si>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</si>
  <si>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</si>
  <si>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</si>
  <si>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</si>
  <si>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</si>
  <si>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</si>
  <si>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</si>
  <si>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</si>
  <si>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</si>
  <si>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</si>
  <si>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</si>
  <si>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</si>
  <si>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</si>
  <si>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</si>
  <si>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</si>
  <si>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</si>
  <si>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</si>
  <si>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</si>
  <si>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</si>
  <si>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</si>
  <si>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</si>
  <si>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</si>
  <si>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</si>
  <si>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</si>
  <si>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</si>
  <si>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</si>
  <si>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</si>
  <si>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</si>
  <si>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</si>
  <si>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</si>
  <si>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</si>
  <si>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</si>
  <si>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</si>
  <si>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</si>
  <si>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</si>
  <si>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</si>
  <si>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</si>
  <si>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</si>
  <si>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</si>
  <si>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</si>
  <si>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</si>
  <si>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</si>
  <si>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</si>
  <si>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</si>
  <si>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</si>
  <si>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</si>
  <si>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</si>
  <si>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</si>
  <si>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</si>
  <si>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</si>
  <si>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</si>
  <si>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</si>
  <si>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</si>
  <si>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</si>
  <si>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</si>
  <si>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</si>
  <si>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</si>
  <si>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</si>
  <si>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</si>
  <si>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</si>
  <si>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</si>
  <si>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</si>
  <si>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</si>
  <si>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</si>
  <si>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</si>
  <si>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</si>
  <si>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</si>
  <si>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</si>
  <si>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</si>
  <si>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</si>
  <si>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</si>
  <si>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</si>
  <si>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</si>
  <si>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</si>
  <si>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</si>
  <si>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</si>
  <si>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</si>
  <si>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</si>
  <si>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</si>
  <si>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</si>
  <si>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</si>
  <si>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</si>
  <si>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</si>
  <si>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</si>
  <si>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</si>
  <si>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</si>
  <si>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</si>
  <si>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</si>
  <si>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</si>
  <si>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</si>
  <si>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</si>
  <si>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</si>
  <si>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</si>
  <si>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</si>
  <si>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</si>
  <si>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</si>
  <si>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</si>
  <si>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</si>
  <si>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</si>
  <si>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</si>
  <si>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</si>
  <si>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</si>
  <si>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</si>
  <si>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</si>
  <si>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</si>
  <si>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</si>
  <si>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</si>
  <si>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</si>
  <si>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</si>
  <si>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</si>
  <si>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</si>
  <si>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</si>
  <si>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</si>
  <si>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</si>
  <si>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</si>
  <si>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</si>
  <si>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</si>
  <si>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</si>
  <si>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</si>
  <si>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</si>
  <si>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</si>
  <si>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</si>
  <si>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</si>
  <si>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</si>
  <si>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</si>
  <si>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</si>
  <si>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</si>
  <si>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</si>
  <si>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</si>
  <si>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</si>
  <si>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</si>
  <si>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</si>
  <si>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</si>
  <si>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</si>
  <si>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</si>
  <si>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</si>
  <si>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</si>
  <si>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</si>
  <si>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</si>
  <si>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</si>
  <si>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</si>
  <si>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</si>
  <si>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</si>
  <si>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</si>
  <si>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</si>
  <si>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</si>
  <si>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</si>
  <si>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</si>
  <si>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</si>
  <si>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</si>
  <si>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</si>
  <si>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</si>
  <si>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</si>
  <si>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</si>
  <si>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</si>
  <si>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</si>
  <si>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</si>
  <si>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</si>
  <si>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</si>
  <si>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</si>
  <si>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</si>
  <si>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</si>
  <si>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</si>
  <si>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</si>
  <si>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</si>
  <si>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</si>
  <si>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</si>
  <si>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</si>
  <si>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</si>
  <si>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</si>
  <si>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</si>
  <si>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</si>
  <si>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</si>
  <si>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</si>
  <si>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</si>
  <si>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</si>
  <si>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</si>
  <si>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</si>
  <si>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</si>
  <si>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</si>
  <si>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</si>
  <si>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</si>
  <si>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</si>
  <si>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</si>
  <si>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</si>
  <si>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</si>
  <si>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</si>
  <si>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</si>
  <si>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</si>
  <si>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</si>
  <si>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</si>
  <si>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</si>
  <si>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</si>
  <si>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</si>
  <si>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</si>
  <si>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</si>
  <si>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</si>
  <si>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</si>
  <si>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</si>
  <si>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</si>
  <si>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</si>
  <si>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</si>
  <si>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</si>
  <si>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</si>
  <si>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</si>
  <si>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</si>
  <si>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</si>
  <si>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</si>
  <si>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</si>
  <si>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</si>
  <si>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</si>
  <si>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</si>
  <si>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</si>
  <si>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</si>
  <si>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</si>
  <si>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</si>
  <si>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</si>
  <si>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</si>
  <si>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</si>
  <si>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</si>
  <si>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</si>
  <si>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</si>
  <si>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</si>
  <si>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</si>
  <si>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</si>
  <si>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</si>
  <si>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</si>
  <si>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</si>
  <si>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</si>
  <si>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</si>
  <si>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</si>
  <si>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</si>
  <si>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</si>
  <si>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</si>
  <si>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</si>
  <si>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</si>
  <si>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</si>
  <si>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</si>
  <si>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</si>
  <si>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</si>
  <si>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</si>
  <si>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</si>
  <si>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</si>
  <si>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</si>
  <si>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</si>
  <si>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</si>
  <si>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</si>
  <si>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</si>
  <si>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</si>
  <si>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</si>
  <si>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</si>
  <si>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</si>
  <si>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</si>
  <si>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</si>
  <si>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</si>
  <si>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</si>
  <si>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</si>
  <si>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</si>
  <si>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</si>
  <si>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</si>
  <si>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</si>
  <si>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</si>
  <si>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</si>
  <si>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</si>
  <si>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</si>
  <si>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</si>
  <si>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</si>
  <si>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</si>
  <si>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</si>
  <si>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</si>
  <si>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</si>
  <si>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</si>
  <si>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</si>
  <si>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</si>
  <si>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</si>
  <si>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</si>
  <si>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</si>
  <si>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</si>
  <si>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</si>
  <si>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</si>
  <si>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</si>
  <si>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</si>
  <si>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</si>
  <si>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</si>
  <si>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</si>
  <si>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</si>
  <si>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</si>
  <si>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</si>
  <si>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</si>
  <si>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</si>
  <si>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</si>
  <si>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</si>
  <si>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</si>
  <si>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</si>
  <si>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</si>
  <si>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</si>
  <si>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</si>
  <si>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</si>
  <si>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</si>
  <si>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</si>
  <si>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</si>
  <si>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</si>
  <si>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</si>
  <si>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</si>
  <si>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</si>
  <si>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</si>
  <si>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</si>
  <si>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</si>
  <si>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</si>
  <si>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</si>
  <si>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</si>
  <si>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</si>
  <si>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</si>
  <si>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</si>
  <si>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</si>
  <si>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</si>
  <si>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</si>
  <si>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</si>
  <si>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</si>
  <si>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</si>
  <si>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</si>
  <si>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</si>
  <si>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</si>
  <si>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</si>
  <si>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</si>
  <si>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</si>
  <si>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</si>
  <si>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</si>
  <si>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</si>
  <si>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</si>
  <si>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</si>
  <si>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</si>
  <si>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</si>
  <si>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</si>
  <si>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</si>
  <si>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</si>
  <si>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</si>
  <si>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</si>
  <si>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</si>
  <si>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</si>
  <si>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</si>
  <si>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</si>
  <si>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</si>
  <si>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</si>
  <si>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</si>
  <si>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</si>
  <si>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</si>
  <si>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</si>
  <si>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</si>
  <si>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</si>
  <si>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</si>
  <si>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</si>
  <si>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</si>
  <si>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</si>
  <si>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</si>
  <si>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</si>
  <si>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</si>
  <si>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</si>
  <si>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</si>
  <si>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</si>
  <si>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</si>
  <si>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</si>
  <si>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</si>
  <si>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</si>
  <si>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</si>
  <si>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</si>
  <si>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</si>
  <si>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</si>
  <si>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</si>
  <si>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</si>
  <si>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</si>
  <si>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</si>
  <si>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</si>
  <si>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</si>
  <si>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</si>
  <si>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</si>
  <si>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</si>
  <si>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</si>
  <si>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</si>
  <si>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</si>
  <si>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</si>
  <si>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</si>
  <si>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</si>
  <si>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</si>
  <si>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</si>
  <si>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</si>
  <si>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</si>
  <si>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</si>
  <si>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</si>
  <si>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</si>
  <si>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</si>
  <si>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</si>
  <si>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</si>
  <si>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</si>
  <si>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</si>
  <si>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</si>
  <si>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</si>
  <si>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</si>
  <si>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</si>
  <si>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</si>
  <si>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</si>
  <si>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</si>
  <si>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</si>
  <si>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</si>
  <si>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</si>
  <si>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</si>
  <si>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</si>
  <si>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</si>
  <si>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</si>
  <si>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</si>
  <si>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</si>
  <si>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</si>
  <si>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</si>
  <si>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</si>
  <si>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</si>
  <si>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</si>
  <si>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</si>
  <si>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</si>
  <si>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</si>
  <si>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</si>
  <si>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</si>
  <si>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</si>
  <si>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</si>
  <si>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</si>
  <si>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</si>
  <si>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</si>
  <si>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</si>
  <si>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</si>
  <si>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</si>
  <si>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</si>
  <si>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</si>
  <si>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</si>
  <si>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</si>
  <si>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</si>
  <si>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</si>
  <si>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</si>
  <si>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</si>
  <si>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</si>
  <si>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</si>
  <si>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</si>
  <si>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</si>
  <si>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</si>
  <si>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</si>
  <si>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</si>
  <si>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</si>
  <si>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</si>
  <si>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</si>
  <si>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</si>
  <si>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</si>
  <si>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</si>
  <si>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</si>
  <si>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</si>
  <si>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</si>
  <si>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</si>
  <si>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</si>
  <si>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</si>
  <si>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</si>
  <si>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</si>
  <si>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</si>
  <si>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</si>
  <si>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</si>
  <si>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</si>
  <si>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</si>
  <si>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</si>
  <si>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</si>
  <si>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</si>
  <si>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</si>
  <si>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</si>
  <si>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</si>
  <si>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</si>
  <si>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</si>
  <si>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</si>
  <si>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</si>
  <si>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</si>
  <si>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</si>
  <si>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</si>
  <si>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</si>
  <si>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</si>
  <si>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</si>
  <si>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</si>
  <si>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</si>
  <si>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</si>
  <si>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</si>
  <si>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</si>
  <si>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</si>
  <si>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</si>
  <si>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</si>
  <si>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</si>
  <si>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</si>
  <si>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</si>
  <si>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</si>
  <si>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</si>
  <si>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</si>
  <si>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</si>
  <si>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</si>
  <si>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</si>
  <si>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</si>
  <si>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</si>
  <si>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</si>
  <si>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</si>
  <si>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</si>
  <si>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</si>
  <si>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</si>
  <si>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</si>
  <si>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</si>
  <si>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</si>
  <si>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</si>
  <si>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</si>
  <si>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</si>
  <si>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</si>
  <si>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</si>
  <si>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</si>
  <si>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</si>
  <si>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</si>
  <si>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</si>
  <si>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</si>
  <si>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</si>
  <si>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</si>
  <si>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</si>
  <si>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</si>
  <si>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</si>
  <si>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</si>
  <si>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</si>
  <si>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</si>
  <si>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</si>
  <si>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</si>
  <si>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</si>
  <si>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</si>
  <si>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</si>
  <si>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</si>
  <si>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</si>
  <si>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</si>
  <si>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</si>
  <si>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</si>
  <si>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</si>
  <si>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</si>
  <si>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</si>
  <si>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</si>
  <si>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</si>
  <si>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</si>
  <si>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</si>
  <si>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</si>
  <si>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</si>
  <si>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</si>
  <si>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</si>
  <si>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</si>
  <si>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</si>
  <si>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</si>
  <si>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</si>
  <si>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</si>
  <si>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</si>
  <si>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</si>
  <si>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</si>
  <si>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</si>
  <si>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</si>
  <si>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</si>
  <si>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</si>
  <si>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</si>
  <si>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</si>
  <si>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</si>
  <si>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</si>
  <si>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</si>
  <si>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</si>
  <si>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</si>
  <si>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</si>
  <si>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</si>
  <si>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</si>
  <si>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</si>
  <si>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</si>
  <si>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</si>
  <si>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</si>
  <si>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</si>
  <si>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</si>
  <si>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</si>
  <si>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</si>
  <si>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</si>
  <si>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</si>
  <si>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</si>
  <si>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</si>
  <si>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</si>
  <si>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</si>
  <si>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</si>
  <si>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</si>
  <si>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</si>
  <si>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</si>
  <si>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</si>
  <si>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</si>
  <si>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</si>
  <si>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</si>
  <si>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</si>
  <si>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</si>
  <si>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</si>
  <si>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</si>
  <si>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</si>
  <si>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</si>
  <si>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</si>
  <si>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</si>
  <si>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</si>
  <si>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</si>
  <si>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</si>
  <si>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</si>
  <si>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</si>
  <si>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</si>
  <si>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</si>
  <si>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</si>
  <si>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</si>
  <si>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</si>
  <si>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</si>
  <si>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</si>
  <si>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</si>
  <si>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</si>
  <si>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</si>
  <si>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</si>
  <si>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</si>
  <si>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</si>
  <si>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</si>
  <si>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</si>
  <si>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</si>
  <si>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</si>
  <si>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</si>
  <si>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</si>
  <si>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</si>
  <si>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</si>
  <si>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</si>
  <si>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</si>
  <si>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</si>
  <si>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</si>
  <si>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</si>
  <si>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</si>
  <si>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</si>
  <si>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</si>
  <si>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</si>
  <si>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</si>
  <si>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</si>
  <si>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</si>
  <si>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</si>
  <si>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</si>
  <si>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</si>
  <si>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</si>
  <si>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</si>
  <si>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</si>
  <si>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</si>
  <si>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</si>
  <si>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</si>
  <si>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</si>
  <si>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</si>
  <si>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</si>
  <si>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</si>
  <si>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</si>
  <si>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</si>
  <si>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</si>
  <si>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</si>
  <si>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</si>
  <si>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</si>
  <si>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</si>
  <si>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</si>
  <si>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</si>
  <si>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</si>
  <si>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</si>
  <si>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</si>
  <si>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</si>
  <si>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</si>
  <si>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</si>
  <si>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</si>
  <si>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</si>
  <si>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</si>
  <si>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</si>
  <si>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</si>
  <si>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</si>
  <si>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</si>
  <si>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</si>
  <si>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</si>
  <si>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</si>
  <si>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</si>
  <si>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</si>
  <si>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</si>
  <si>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</si>
  <si>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</si>
  <si>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</si>
  <si>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</si>
  <si>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</si>
  <si>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</si>
  <si>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</si>
  <si>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</si>
  <si>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</si>
  <si>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</si>
  <si>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</si>
  <si>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</si>
  <si>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</si>
  <si>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</si>
  <si>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</si>
  <si>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</si>
  <si>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</si>
  <si>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</si>
  <si>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</si>
  <si>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</si>
  <si>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</si>
  <si>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</si>
  <si>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</si>
  <si>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</si>
  <si>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</si>
  <si>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</si>
  <si>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</si>
  <si>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</si>
  <si>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</si>
  <si>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</si>
  <si>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</si>
  <si>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</si>
  <si>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</si>
  <si>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</si>
  <si>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</si>
  <si>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</si>
  <si>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</si>
  <si>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</si>
  <si>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</si>
  <si>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</si>
  <si>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</si>
  <si>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</si>
  <si>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</si>
  <si>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</si>
  <si>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</si>
  <si>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</si>
  <si>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</si>
  <si>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</si>
  <si>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</si>
  <si>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</si>
  <si>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</si>
  <si>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</si>
  <si>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</si>
  <si>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</si>
  <si>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</si>
  <si>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</si>
  <si>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</si>
  <si>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</si>
  <si>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</si>
  <si>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</si>
  <si>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</si>
  <si>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</si>
  <si>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</si>
  <si>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</si>
  <si>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</si>
  <si>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</si>
  <si>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</si>
  <si>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</si>
  <si>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</si>
  <si>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</si>
  <si>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</si>
  <si>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</si>
  <si>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</si>
  <si>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</si>
  <si>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</si>
  <si>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</si>
  <si>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</si>
  <si>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</si>
  <si>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</si>
  <si>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</si>
  <si>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</si>
  <si>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</si>
  <si>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</si>
  <si>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</si>
  <si>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</si>
  <si>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</si>
  <si>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</si>
  <si>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</si>
  <si>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</si>
  <si>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</si>
  <si>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</si>
  <si>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</si>
  <si>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</si>
  <si>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</si>
  <si>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</si>
  <si>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</si>
  <si>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</si>
  <si>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</si>
  <si>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</si>
  <si>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</si>
  <si>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</si>
  <si>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</si>
  <si>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</si>
  <si>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</si>
  <si>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</si>
  <si>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</si>
  <si>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</si>
  <si>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</si>
  <si>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</si>
  <si>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</si>
  <si>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</si>
  <si>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</si>
  <si>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</si>
  <si>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</si>
  <si>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</si>
  <si>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</si>
  <si>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</si>
  <si>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</si>
  <si>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</si>
  <si>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</si>
  <si>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</si>
  <si>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</si>
  <si>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</si>
  <si>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</si>
  <si>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</si>
  <si>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</si>
  <si>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</si>
  <si>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</si>
  <si>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</si>
  <si>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</si>
  <si>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</si>
  <si>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</si>
  <si>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</si>
  <si>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</si>
  <si>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</si>
  <si>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</si>
  <si>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</si>
  <si>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</si>
  <si>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</si>
  <si>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</si>
  <si>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</si>
  <si>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</si>
  <si>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</si>
  <si>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</si>
  <si>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</si>
  <si>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</si>
  <si>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</si>
  <si>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</si>
  <si>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</si>
  <si>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</si>
  <si>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</si>
  <si>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</si>
  <si>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</si>
  <si>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</si>
  <si>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</si>
  <si>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</si>
  <si>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</si>
  <si>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</si>
  <si>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</si>
  <si>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</si>
  <si>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</si>
  <si>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</si>
  <si>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</si>
  <si>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</si>
  <si>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</si>
  <si>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</si>
  <si>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</si>
  <si>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</si>
  <si>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</si>
  <si>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</si>
  <si>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</si>
  <si>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</si>
  <si>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</si>
  <si>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</si>
  <si>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</si>
  <si>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</si>
  <si>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</si>
  <si>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</si>
  <si>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</si>
  <si>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</si>
  <si>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</si>
  <si>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</si>
  <si>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</si>
  <si>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</si>
  <si>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</si>
  <si>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</si>
  <si>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</si>
  <si>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</si>
  <si>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</si>
  <si>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</si>
  <si>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</si>
  <si>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</si>
  <si>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</si>
  <si>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</si>
  <si>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</si>
  <si>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</si>
  <si>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</si>
  <si>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</si>
  <si>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</si>
  <si>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</si>
  <si>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</si>
  <si>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</si>
  <si>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</si>
  <si>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</si>
  <si>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</si>
  <si>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</si>
  <si>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</si>
  <si>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</si>
  <si>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</si>
  <si>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</si>
  <si>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</si>
  <si>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</si>
  <si>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</si>
  <si>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</si>
  <si>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</si>
  <si>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</si>
  <si>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</si>
  <si>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</si>
  <si>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</si>
  <si>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</si>
  <si>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</si>
  <si>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</si>
  <si>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</si>
  <si>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</si>
  <si>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</si>
  <si>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</si>
  <si>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</si>
  <si>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</si>
  <si>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</si>
  <si>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</si>
  <si>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</si>
  <si>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</si>
  <si>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</si>
  <si>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</si>
  <si>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</si>
  <si>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</si>
  <si>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</si>
  <si>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</si>
  <si>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</si>
  <si>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</si>
  <si>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</si>
  <si>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</si>
  <si>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</si>
  <si>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</si>
  <si>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</si>
  <si>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</si>
  <si>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</si>
  <si>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</si>
  <si>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</si>
  <si>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</si>
  <si>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</si>
  <si>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</si>
  <si>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</si>
  <si>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</si>
  <si>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</si>
  <si>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</si>
  <si>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</si>
  <si>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</si>
  <si>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</si>
  <si>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</si>
  <si>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</si>
  <si>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</si>
  <si>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</si>
  <si>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</si>
  <si>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</si>
  <si>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</si>
  <si>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</si>
  <si>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</si>
  <si>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</si>
  <si>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</si>
  <si>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</si>
  <si>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</si>
  <si>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</si>
  <si>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</si>
  <si>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</si>
  <si>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</si>
  <si>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</si>
  <si>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</si>
  <si>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</si>
  <si>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</si>
  <si>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</si>
  <si>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</si>
  <si>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</si>
  <si>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</si>
  <si>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</si>
  <si>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</si>
  <si>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</si>
  <si>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</si>
  <si>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</si>
  <si>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</si>
  <si>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</si>
  <si>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</si>
  <si>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</si>
  <si>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</si>
  <si>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</si>
  <si>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</si>
  <si>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</si>
  <si>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</si>
  <si>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</si>
  <si>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</si>
  <si>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</si>
  <si>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</si>
  <si>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</si>
  <si>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</si>
  <si>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</si>
  <si>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</si>
  <si>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</si>
  <si>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</si>
  <si>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</si>
  <si>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</si>
  <si>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</si>
  <si>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</si>
  <si>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</si>
  <si>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</si>
  <si>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</si>
  <si>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</si>
  <si>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</si>
  <si>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</si>
  <si>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</si>
  <si>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</si>
  <si>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</si>
  <si>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</si>
  <si>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</si>
  <si>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</si>
  <si>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</si>
  <si>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</si>
  <si>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</si>
  <si>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</si>
  <si>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</si>
  <si>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</si>
  <si>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</si>
  <si>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</si>
  <si>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</si>
  <si>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</si>
  <si>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</si>
  <si>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</si>
  <si>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</si>
  <si>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</si>
  <si>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</si>
  <si>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</si>
  <si>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</si>
  <si>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</si>
  <si>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</si>
  <si>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</si>
  <si>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</si>
  <si>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</si>
  <si>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</si>
  <si>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</si>
  <si>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</si>
  <si>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</si>
  <si>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</si>
  <si>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</si>
  <si>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</si>
  <si>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</si>
  <si>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</si>
  <si>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</si>
  <si>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</si>
  <si>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</si>
  <si>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</si>
  <si>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</si>
  <si>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</si>
  <si>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</si>
  <si>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</si>
  <si>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</si>
  <si>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</si>
  <si>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</si>
  <si>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</si>
  <si>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</si>
  <si>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</si>
  <si>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</si>
  <si>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</si>
  <si>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</si>
  <si>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</si>
  <si>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</si>
  <si>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</si>
  <si>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</si>
  <si>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</si>
  <si>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</si>
  <si>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</si>
  <si>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</si>
  <si>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</si>
  <si>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</si>
  <si>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</si>
  <si>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</si>
  <si>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</si>
  <si>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</si>
  <si>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</si>
  <si>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</si>
  <si>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</si>
  <si>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</si>
  <si>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</si>
  <si>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</si>
  <si>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</si>
  <si>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</si>
  <si>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</si>
  <si>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</si>
  <si>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</si>
  <si>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</si>
  <si>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</si>
  <si>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</si>
  <si>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</si>
  <si>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</si>
  <si>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</si>
  <si>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</si>
  <si>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</si>
  <si>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</si>
  <si>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</si>
  <si>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</si>
  <si>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</si>
  <si>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</si>
  <si>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</si>
  <si>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</si>
  <si>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</si>
  <si>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</si>
  <si>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</si>
  <si>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</si>
  <si>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</si>
  <si>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</si>
  <si>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</si>
  <si>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</si>
  <si>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</si>
  <si>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</si>
  <si>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</si>
  <si>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</si>
  <si>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</si>
  <si>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</si>
  <si>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</si>
  <si>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</si>
  <si>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</si>
  <si>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</si>
  <si>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</si>
  <si>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</si>
  <si>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</si>
  <si>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</si>
  <si>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</si>
  <si>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</si>
  <si>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</si>
  <si>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</si>
  <si>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</si>
  <si>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</si>
  <si>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</si>
  <si>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</si>
  <si>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</si>
  <si>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</si>
  <si>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</si>
  <si>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</si>
  <si>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</si>
  <si>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</si>
  <si>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</si>
  <si>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</si>
  <si>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</si>
  <si>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</si>
  <si>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</si>
  <si>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</si>
  <si>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</si>
  <si>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</si>
  <si>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</si>
  <si>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</si>
  <si>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</si>
  <si>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</si>
  <si>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</si>
  <si>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</si>
  <si>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</si>
  <si>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</si>
  <si>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</si>
  <si>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</si>
  <si>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</si>
  <si>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</si>
  <si>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</si>
  <si>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</si>
  <si>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</si>
  <si>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</si>
  <si>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</si>
  <si>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</si>
  <si>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</si>
  <si>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</si>
  <si>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</si>
  <si>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</si>
  <si>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</si>
  <si>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</si>
  <si>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</si>
  <si>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</si>
  <si>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</si>
  <si>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</si>
  <si>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</si>
  <si>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</si>
  <si>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</si>
  <si>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</si>
  <si>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</si>
  <si>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</si>
  <si>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</si>
  <si>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</si>
  <si>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</si>
  <si>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</si>
  <si>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</si>
  <si>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</si>
  <si>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</si>
  <si>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</si>
  <si>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</si>
  <si>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</si>
  <si>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</si>
  <si>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</si>
  <si>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</si>
  <si>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</si>
  <si>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</si>
  <si>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</si>
  <si>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</si>
  <si>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</si>
  <si>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</si>
  <si>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</si>
  <si>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</si>
  <si>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</si>
  <si>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</si>
  <si>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</si>
  <si>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</si>
  <si>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</si>
  <si>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</si>
  <si>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</si>
  <si>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</si>
  <si>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</si>
  <si>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</si>
  <si>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</si>
  <si>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</si>
  <si>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</si>
  <si>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</si>
  <si>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</si>
  <si>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</si>
  <si>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</si>
  <si>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</si>
  <si>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</si>
  <si>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</si>
  <si>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</si>
  <si>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</si>
  <si>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</si>
  <si>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</si>
  <si>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</si>
  <si>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</si>
  <si>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</si>
  <si>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</si>
  <si>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</si>
  <si>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</si>
  <si>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</si>
  <si>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</si>
  <si>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</si>
  <si>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</si>
  <si>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</si>
  <si>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</si>
  <si>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</si>
  <si>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</si>
  <si>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</si>
  <si>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</si>
  <si>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</si>
  <si>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</si>
  <si>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</si>
  <si>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</si>
  <si>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</si>
  <si>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</si>
  <si>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</si>
  <si>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</si>
  <si>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</si>
  <si>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</si>
  <si>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</si>
  <si>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</si>
  <si>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</si>
  <si>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</si>
  <si>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</si>
  <si>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</si>
  <si>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</si>
  <si>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</si>
  <si>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</si>
  <si>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</si>
  <si>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</si>
  <si>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</si>
  <si>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</si>
  <si>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</si>
  <si>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</si>
  <si>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</si>
  <si>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</si>
  <si>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</si>
  <si>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</si>
  <si>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</si>
  <si>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</si>
  <si>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</si>
  <si>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</si>
  <si>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</si>
  <si>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</si>
  <si>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</si>
  <si>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</si>
  <si>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</si>
  <si>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</si>
  <si>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</si>
  <si>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</si>
  <si>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</si>
  <si>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</si>
  <si>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</si>
  <si>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</si>
  <si>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</si>
  <si>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</si>
  <si>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</si>
  <si>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</si>
  <si>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</si>
  <si>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</si>
  <si>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</si>
  <si>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</si>
  <si>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</si>
  <si>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</si>
  <si>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</si>
  <si>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</si>
  <si>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</si>
  <si>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</si>
  <si>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</si>
  <si>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</si>
  <si>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</si>
  <si>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</si>
  <si>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</si>
  <si>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</si>
  <si>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</si>
  <si>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</si>
  <si>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</si>
  <si>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</si>
  <si>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</si>
  <si>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</si>
  <si>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</si>
  <si>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</si>
  <si>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</si>
  <si>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</si>
  <si>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</si>
  <si>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</si>
  <si>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</si>
  <si>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</si>
  <si>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</si>
  <si>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</si>
  <si>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</si>
  <si>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</si>
  <si>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</si>
  <si>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</si>
  <si>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</si>
  <si>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</si>
  <si>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</si>
  <si>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</si>
  <si>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</si>
  <si>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</si>
  <si>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</si>
  <si>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</si>
  <si>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</si>
  <si>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</si>
  <si>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</si>
  <si>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</si>
  <si>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</si>
  <si>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</si>
  <si>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</si>
  <si>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</si>
  <si>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</si>
  <si>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</si>
  <si>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</si>
  <si>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</si>
  <si>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</si>
  <si>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</si>
  <si>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</si>
  <si>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</si>
  <si>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</si>
  <si>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</si>
  <si>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</si>
  <si>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</si>
  <si>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</si>
  <si>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</si>
  <si>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</si>
  <si>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</si>
  <si>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</si>
  <si>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</si>
  <si>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</si>
  <si>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</si>
  <si>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</si>
  <si>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</si>
  <si>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</si>
  <si>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</si>
  <si>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</si>
  <si>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</si>
  <si>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</si>
  <si>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</si>
  <si>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</si>
  <si>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</si>
  <si>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</si>
  <si>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</si>
  <si>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</si>
  <si>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</si>
  <si>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</si>
  <si>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</si>
  <si>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</si>
  <si>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</si>
  <si>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</si>
  <si>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</si>
  <si>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</si>
  <si>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</si>
  <si>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</si>
  <si>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</si>
  <si>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</si>
  <si>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</si>
  <si>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</si>
  <si>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</si>
  <si>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</si>
  <si>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</si>
  <si>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</si>
  <si>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</si>
  <si>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</si>
  <si>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</si>
  <si>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</si>
  <si>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</si>
  <si>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</si>
  <si>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</si>
  <si>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</si>
  <si>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</si>
  <si>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</si>
  <si>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</si>
  <si>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</si>
  <si>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</si>
  <si>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</si>
  <si>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</si>
  <si>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</si>
  <si>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</si>
  <si>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</si>
  <si>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</si>
  <si>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</si>
  <si>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</si>
  <si>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</si>
  <si>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</si>
  <si>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</si>
  <si>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</si>
  <si>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</si>
  <si>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</si>
  <si>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</si>
  <si>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</si>
  <si>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</si>
  <si>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</si>
  <si>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</si>
  <si>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</si>
  <si>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</si>
  <si>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</si>
  <si>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</si>
  <si>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</si>
  <si>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</si>
  <si>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</si>
  <si>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</si>
  <si>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</si>
  <si>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</si>
  <si>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</si>
  <si>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</si>
  <si>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</si>
  <si>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</si>
  <si>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</si>
  <si>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</si>
  <si>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</si>
  <si>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</si>
  <si>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</si>
  <si>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</si>
  <si>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</si>
  <si>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</si>
  <si>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</si>
  <si>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</si>
  <si>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</si>
  <si>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</si>
  <si>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</si>
  <si>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</si>
  <si>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</si>
  <si>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</si>
  <si>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</si>
  <si>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</si>
  <si>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</si>
  <si>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</si>
  <si>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</si>
  <si>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</si>
  <si>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</si>
  <si>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</si>
  <si>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</si>
  <si>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</si>
  <si>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</si>
  <si>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</si>
  <si>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</si>
  <si>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</si>
  <si>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</si>
  <si>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</si>
  <si>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</si>
  <si>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</si>
  <si>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</si>
  <si>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</si>
  <si>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</si>
  <si>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</si>
  <si>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</si>
  <si>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</si>
  <si>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</si>
  <si>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</si>
  <si>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</si>
  <si>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</si>
  <si>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</si>
  <si>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</si>
  <si>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</si>
  <si>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</si>
  <si>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</si>
  <si>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</si>
  <si>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</si>
  <si>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</si>
  <si>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</si>
  <si>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</si>
  <si>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</si>
  <si>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</si>
  <si>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</si>
  <si>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</si>
  <si>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</si>
  <si>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</si>
  <si>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</si>
  <si>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</si>
  <si>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</si>
  <si>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</si>
  <si>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</si>
  <si>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</si>
  <si>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</si>
  <si>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</si>
  <si>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</si>
  <si>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</si>
  <si>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</si>
  <si>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</si>
  <si>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</si>
  <si>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</si>
  <si>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</si>
  <si>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</si>
  <si>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</si>
  <si>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</si>
  <si>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</si>
  <si>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</si>
  <si>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</si>
  <si>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</si>
  <si>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</si>
  <si>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</si>
  <si>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</si>
  <si>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</si>
  <si>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</si>
  <si>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</si>
  <si>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</si>
  <si>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</si>
  <si>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</si>
  <si>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</si>
  <si>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</si>
  <si>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</si>
  <si>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</si>
  <si>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</si>
  <si>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</si>
  <si>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</si>
  <si>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</si>
  <si>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</si>
  <si>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</si>
  <si>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</si>
  <si>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</si>
  <si>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</si>
  <si>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</si>
  <si>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</si>
  <si>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</si>
  <si>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</si>
  <si>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</si>
  <si>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</si>
  <si>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</si>
  <si>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</si>
  <si>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</si>
  <si>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</si>
  <si>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</si>
  <si>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</si>
  <si>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</si>
  <si>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</si>
  <si>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</si>
  <si>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</si>
  <si>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</si>
  <si>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</si>
  <si>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</si>
  <si>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</si>
  <si>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</si>
  <si>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</si>
  <si>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</si>
  <si>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</si>
  <si>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</si>
  <si>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</si>
  <si>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</si>
  <si>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</si>
  <si>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</si>
  <si>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</si>
  <si>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</si>
  <si>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</si>
  <si>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</si>
  <si>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</si>
  <si>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</si>
  <si>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</si>
  <si>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</si>
  <si>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</si>
  <si>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</si>
  <si>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</si>
  <si>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</si>
  <si>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</si>
  <si>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</si>
  <si>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</si>
  <si>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</si>
  <si>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</si>
  <si>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</si>
  <si>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</si>
  <si>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</si>
  <si>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</si>
  <si>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</si>
  <si>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</si>
  <si>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</si>
  <si>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</si>
  <si>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</si>
  <si>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</si>
  <si>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</si>
  <si>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</si>
  <si>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</si>
  <si>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</si>
  <si>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</si>
  <si>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</si>
  <si>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</si>
  <si>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</si>
  <si>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</si>
  <si>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</si>
  <si>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</si>
  <si>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</si>
  <si>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</si>
  <si>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</si>
  <si>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</si>
  <si>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</si>
  <si>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</si>
  <si>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</si>
  <si>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</si>
  <si>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</si>
  <si>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</si>
  <si>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</si>
  <si>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</si>
  <si>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</si>
  <si>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</si>
  <si>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</si>
  <si>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</si>
  <si>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</si>
  <si>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</si>
  <si>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</si>
  <si>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</si>
  <si>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</si>
  <si>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</si>
  <si>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</si>
  <si>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</si>
  <si>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</si>
  <si>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</si>
  <si>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</si>
  <si>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</si>
  <si>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</si>
  <si>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</si>
  <si>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</si>
  <si>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</si>
  <si>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</si>
  <si>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</si>
  <si>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</si>
  <si>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</si>
  <si>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</si>
  <si>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</si>
  <si>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</si>
  <si>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</si>
  <si>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</si>
  <si>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</si>
  <si>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</si>
  <si>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</si>
  <si>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</si>
  <si>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</si>
  <si>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</si>
  <si>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</si>
  <si>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</si>
  <si>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</si>
  <si>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</si>
  <si>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</si>
  <si>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</si>
  <si>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</si>
  <si>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</si>
  <si>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</si>
  <si>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</si>
  <si>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</si>
  <si>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</si>
  <si>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</si>
  <si>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</si>
  <si>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</si>
  <si>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</si>
  <si>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</si>
  <si>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</si>
  <si>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</si>
  <si>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</si>
  <si>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</si>
  <si>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</si>
  <si>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</si>
  <si>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</si>
  <si>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</si>
  <si>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</si>
  <si>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</si>
  <si>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</si>
  <si>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</si>
  <si>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</si>
  <si>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</si>
  <si>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</si>
  <si>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</si>
  <si>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</si>
  <si>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</si>
  <si>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</si>
  <si>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</si>
  <si>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</si>
  <si>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</si>
  <si>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</si>
  <si>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</si>
  <si>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</si>
  <si>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</si>
  <si>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</si>
  <si>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</si>
  <si>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</si>
  <si>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</si>
  <si>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</si>
  <si>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</si>
  <si>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</si>
  <si>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</si>
  <si>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</si>
  <si>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</si>
  <si>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</si>
  <si>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</si>
  <si>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</si>
  <si>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</si>
  <si>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</si>
  <si>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</si>
  <si>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</si>
  <si>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</si>
  <si>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</si>
  <si>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</si>
  <si>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</si>
  <si>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</si>
  <si>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</si>
  <si>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</si>
  <si>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</si>
  <si>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</si>
  <si>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</si>
  <si>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</si>
  <si>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</si>
  <si>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</si>
  <si>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</si>
  <si>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</si>
  <si>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</si>
  <si>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</si>
  <si>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</si>
  <si>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</si>
  <si>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</si>
  <si>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</si>
  <si>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</si>
  <si>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</si>
  <si>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</si>
  <si>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</si>
  <si>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</si>
  <si>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</si>
  <si>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</si>
  <si>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</si>
  <si>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</si>
  <si>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</si>
  <si>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</si>
  <si>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</si>
  <si>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</si>
  <si>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</si>
  <si>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</si>
  <si>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</si>
  <si>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</si>
  <si>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</si>
  <si>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</si>
  <si>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</si>
  <si>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</si>
  <si>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</si>
  <si>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</si>
  <si>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</si>
  <si>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</si>
  <si>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</si>
  <si>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</si>
  <si>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</si>
  <si>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</si>
  <si>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</si>
  <si>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</si>
  <si>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</si>
  <si>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</si>
  <si>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</si>
  <si>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</si>
  <si>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</si>
  <si>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</si>
  <si>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</si>
  <si>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</si>
  <si>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</si>
  <si>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</si>
  <si>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</si>
  <si>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</si>
  <si>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</si>
  <si>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</si>
  <si>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</si>
  <si>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</si>
  <si>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</si>
  <si>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</si>
  <si>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</si>
  <si>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</si>
  <si>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</si>
  <si>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</si>
  <si>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</si>
  <si>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</si>
  <si>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</si>
  <si>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</si>
  <si>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</si>
  <si>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</si>
  <si>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</si>
  <si>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</si>
  <si>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</si>
  <si>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</si>
  <si>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</si>
  <si>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</si>
  <si>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</si>
  <si>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</si>
  <si>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</si>
  <si>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</si>
  <si>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</si>
  <si>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</si>
  <si>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</si>
  <si>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</si>
  <si>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</si>
  <si>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</si>
  <si>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</si>
  <si>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</si>
  <si>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</si>
  <si>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</si>
  <si>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</si>
  <si>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</si>
  <si>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</si>
  <si>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</si>
  <si>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</si>
  <si>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</si>
  <si>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</si>
  <si>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</si>
  <si>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</si>
  <si>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</si>
  <si>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</si>
  <si>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</si>
  <si>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</si>
  <si>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</si>
  <si>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</si>
  <si>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</si>
  <si>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</si>
  <si>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</si>
  <si>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</si>
  <si>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</si>
  <si>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</si>
  <si>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</si>
  <si>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</si>
  <si>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</si>
  <si>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</si>
  <si>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</si>
  <si>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</si>
  <si>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</si>
  <si>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</si>
  <si>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</si>
  <si>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</si>
  <si>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</si>
  <si>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</si>
  <si>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</si>
  <si>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</si>
  <si>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</si>
  <si>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</si>
  <si>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</si>
  <si>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</si>
  <si>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</si>
  <si>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</si>
  <si>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</si>
  <si>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</si>
  <si>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</si>
  <si>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</si>
  <si>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</si>
  <si>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</si>
  <si>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</si>
  <si>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</si>
  <si>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</si>
  <si>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</si>
  <si>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</si>
  <si>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</si>
  <si>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</si>
  <si>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</si>
  <si>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</si>
  <si>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</si>
  <si>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</si>
  <si>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</si>
  <si>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</si>
  <si>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</si>
  <si>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</si>
  <si>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</si>
  <si>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</si>
  <si>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</si>
  <si>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</si>
  <si>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</si>
  <si>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</si>
  <si>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</si>
  <si>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</si>
  <si>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</si>
  <si>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</si>
  <si>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</si>
  <si>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</si>
  <si>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</si>
  <si>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</si>
  <si>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</si>
  <si>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</si>
  <si>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</si>
  <si>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</si>
  <si>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</si>
  <si>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</si>
  <si>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</si>
  <si>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</si>
  <si>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</si>
  <si>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</si>
  <si>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</si>
  <si>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</si>
  <si>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</si>
  <si>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</si>
  <si>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</si>
  <si>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</si>
  <si>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</si>
  <si>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</si>
  <si>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</si>
  <si>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</si>
  <si>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</si>
  <si>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</si>
  <si>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</si>
  <si>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</si>
  <si>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</si>
  <si>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</si>
  <si>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</si>
  <si>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</si>
  <si>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</si>
  <si>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</si>
  <si>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</si>
  <si>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</si>
  <si>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</si>
  <si>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</si>
  <si>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</si>
  <si>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</si>
  <si>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</si>
  <si>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</si>
  <si>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</si>
  <si>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</si>
  <si>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</si>
  <si>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</si>
  <si>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</si>
  <si>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</si>
  <si>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</si>
  <si>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</si>
  <si>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</si>
  <si>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</si>
  <si>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</si>
  <si>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</si>
  <si>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</si>
  <si>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</si>
  <si>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</si>
  <si>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</si>
  <si>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</si>
  <si>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</si>
  <si>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</si>
  <si>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</si>
  <si>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</si>
  <si>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</si>
  <si>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</si>
  <si>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</si>
  <si>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</si>
  <si>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</si>
  <si>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</si>
  <si>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</si>
  <si>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</si>
  <si>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</si>
  <si>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</si>
  <si>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</si>
  <si>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</si>
  <si>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</si>
  <si>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</si>
  <si>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</si>
  <si>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</si>
  <si>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</si>
  <si>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</si>
  <si>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</si>
  <si>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</si>
  <si>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</si>
  <si>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</si>
  <si>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</si>
  <si>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</si>
  <si>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</si>
  <si>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</si>
  <si>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</si>
  <si>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</si>
  <si>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</si>
  <si>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</si>
  <si>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</si>
  <si>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</si>
  <si>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</si>
  <si>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</si>
  <si>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</si>
  <si>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</si>
  <si>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</si>
  <si>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</si>
  <si>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</si>
  <si>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</si>
  <si>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</si>
  <si>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</si>
  <si>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</si>
  <si>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</si>
  <si>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</si>
  <si>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</si>
  <si>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</si>
  <si>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</si>
  <si>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</si>
  <si>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</si>
  <si>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</si>
  <si>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</si>
  <si>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</si>
  <si>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</si>
  <si>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</si>
  <si>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</si>
  <si>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</si>
  <si>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</si>
  <si>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</si>
  <si>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</si>
  <si>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</si>
  <si>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</si>
  <si>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</si>
  <si>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</si>
  <si>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</si>
  <si>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</si>
  <si>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</si>
  <si>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</si>
  <si>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</si>
  <si>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</si>
  <si>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</si>
  <si>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</si>
  <si>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</si>
  <si>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</si>
  <si>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</si>
  <si>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</si>
  <si>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</si>
  <si>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</si>
  <si>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</si>
  <si>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</si>
  <si>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</si>
  <si>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</si>
  <si>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</si>
  <si>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</si>
  <si>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</si>
  <si>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</si>
  <si>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</si>
  <si>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</si>
  <si>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</si>
  <si>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</si>
  <si>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</si>
  <si>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</si>
  <si>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</si>
  <si>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</si>
  <si>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</si>
  <si>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</si>
  <si>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</si>
  <si>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</si>
  <si>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</si>
  <si>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</si>
  <si>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</si>
  <si>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</si>
  <si>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</si>
  <si>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</si>
  <si>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</si>
  <si>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</si>
  <si>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</si>
  <si>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</si>
  <si>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</si>
  <si>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</si>
  <si>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</si>
  <si>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</si>
  <si>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</si>
  <si>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</si>
  <si>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</si>
  <si>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</si>
  <si>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</si>
  <si>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</si>
  <si>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</si>
  <si>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</si>
  <si>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</si>
  <si>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</si>
  <si>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</si>
  <si>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</si>
  <si>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</si>
  <si>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</si>
  <si>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</si>
  <si>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</si>
  <si>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</si>
  <si>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</si>
  <si>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</si>
  <si>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</si>
  <si>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</si>
  <si>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</si>
  <si>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</si>
  <si>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</si>
  <si>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</si>
  <si>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</si>
  <si>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</si>
  <si>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</si>
  <si>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</si>
  <si>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</si>
  <si>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</si>
  <si>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</si>
  <si>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</si>
  <si>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</si>
  <si>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</si>
  <si>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</si>
  <si>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</si>
  <si>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</si>
  <si>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</si>
  <si>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</si>
  <si>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</si>
  <si>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</si>
  <si>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</si>
  <si>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</si>
  <si>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</si>
  <si>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</si>
  <si>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</si>
  <si>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</si>
  <si>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</si>
  <si>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</si>
  <si>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</si>
  <si>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</si>
  <si>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</si>
  <si>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</si>
  <si>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</si>
  <si>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</si>
  <si>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</si>
  <si>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</si>
  <si>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</si>
  <si>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</si>
  <si>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</si>
  <si>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</si>
  <si>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</si>
  <si>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</si>
  <si>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</si>
  <si>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</si>
  <si>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</si>
  <si>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</si>
  <si>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</si>
  <si>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</si>
  <si>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</si>
  <si>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</si>
  <si>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</si>
  <si>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</si>
  <si>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</si>
  <si>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</si>
  <si>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</si>
  <si>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</si>
  <si>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</si>
  <si>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</si>
  <si>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</si>
  <si>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</si>
  <si>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</si>
  <si>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</si>
  <si>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</si>
  <si>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</si>
  <si>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</si>
  <si>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</si>
  <si>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</si>
  <si>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</si>
  <si>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</si>
  <si>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</si>
  <si>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</si>
  <si>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</si>
  <si>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</si>
  <si>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</si>
  <si>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</si>
  <si>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</si>
  <si>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</si>
  <si>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</si>
  <si>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</si>
  <si>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</si>
  <si>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</si>
  <si>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</si>
  <si>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</si>
  <si>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</si>
  <si>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</si>
  <si>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</si>
  <si>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</si>
  <si>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</si>
  <si>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</si>
  <si>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</si>
  <si>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</si>
  <si>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</si>
  <si>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</si>
  <si>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</si>
  <si>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</si>
  <si>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</si>
  <si>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</si>
  <si>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</si>
  <si>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</si>
  <si>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</si>
  <si>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</si>
  <si>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</si>
  <si>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</si>
  <si>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</si>
  <si>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</si>
  <si>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</si>
  <si>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</si>
  <si>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</si>
  <si>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</si>
  <si>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</si>
  <si>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</si>
  <si>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</si>
  <si>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</si>
  <si>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</si>
  <si>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</si>
  <si>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</si>
  <si>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</si>
  <si>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</si>
  <si>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</si>
  <si>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</si>
  <si>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</si>
  <si>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</si>
  <si>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</si>
  <si>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</si>
  <si>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</si>
  <si>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</si>
  <si>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</si>
  <si>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</si>
  <si>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</si>
  <si>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</si>
  <si>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</si>
  <si>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</si>
  <si>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</si>
  <si>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</si>
  <si>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</si>
  <si>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</si>
  <si>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</si>
  <si>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</si>
  <si>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</si>
  <si>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</si>
  <si>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</si>
  <si>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</si>
  <si>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</si>
  <si>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</si>
  <si>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</si>
  <si>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</si>
  <si>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</si>
  <si>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</si>
  <si>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</si>
  <si>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</si>
  <si>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</si>
  <si>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</si>
  <si>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</si>
  <si>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</si>
  <si>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</si>
  <si>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</si>
  <si>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</si>
  <si>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</si>
  <si>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</si>
  <si>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</si>
  <si>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</si>
  <si>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</si>
  <si>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</si>
  <si>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</si>
  <si>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</si>
  <si>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</si>
  <si>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</si>
  <si>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</si>
  <si>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</si>
  <si>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</si>
  <si>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</si>
  <si>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</si>
  <si>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</si>
  <si>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</si>
  <si>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</si>
  <si>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</si>
  <si>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</si>
  <si>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</si>
  <si>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</si>
  <si>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</si>
  <si>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</si>
  <si>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</si>
  <si>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</si>
  <si>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</si>
  <si>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</si>
  <si>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</si>
  <si>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</si>
  <si>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</si>
  <si>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</si>
  <si>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</si>
  <si>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</si>
  <si>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</si>
  <si>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</si>
  <si>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</si>
  <si>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</si>
  <si>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</si>
  <si>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</si>
  <si>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</si>
  <si>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</si>
  <si>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</si>
  <si>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</si>
  <si>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</si>
  <si>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</si>
  <si>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</si>
  <si>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</si>
  <si>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</si>
  <si>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</si>
  <si>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</si>
  <si>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</si>
  <si>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</si>
  <si>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</si>
  <si>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</si>
  <si>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</si>
  <si>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</si>
  <si>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</si>
  <si>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</si>
  <si>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</si>
  <si>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</si>
  <si>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</si>
  <si>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</si>
  <si>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</si>
  <si>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</si>
  <si>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</si>
  <si>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</si>
  <si>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</si>
  <si>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</si>
  <si>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</si>
  <si>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</si>
  <si>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</si>
  <si>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</si>
  <si>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</si>
  <si>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</si>
  <si>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</si>
  <si>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</si>
  <si>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</si>
  <si>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</si>
  <si>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</si>
  <si>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</si>
  <si>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</si>
  <si>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</si>
  <si>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</si>
  <si>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</si>
  <si>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</si>
  <si>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</si>
  <si>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</si>
  <si>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</si>
  <si>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</si>
  <si>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</si>
  <si>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</si>
  <si>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</si>
  <si>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</si>
  <si>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</si>
  <si>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</si>
  <si>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</si>
  <si>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</si>
  <si>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</si>
  <si>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</si>
  <si>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</si>
  <si>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</si>
  <si>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</si>
  <si>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</si>
  <si>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</si>
  <si>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</si>
  <si>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</si>
  <si>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</si>
  <si>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</si>
  <si>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</si>
  <si>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</si>
  <si>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</si>
  <si>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</si>
  <si>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</si>
  <si>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</si>
  <si>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</si>
  <si>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</si>
  <si>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</si>
  <si>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</si>
  <si>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</si>
  <si>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</si>
  <si>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</si>
  <si>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</si>
  <si>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</si>
  <si>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</si>
  <si>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</si>
  <si>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</si>
  <si>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</si>
  <si>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</si>
  <si>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</si>
  <si>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</si>
  <si>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</si>
  <si>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</si>
  <si>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</si>
  <si>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</si>
  <si>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</si>
  <si>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</si>
  <si>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</si>
  <si>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</si>
  <si>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</si>
  <si>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</si>
  <si>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</si>
  <si>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</si>
  <si>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</si>
  <si>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</si>
  <si>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</si>
  <si>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</si>
  <si>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</si>
  <si>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</si>
  <si>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</si>
  <si>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</si>
  <si>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</si>
  <si>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</si>
  <si>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</si>
  <si>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</si>
  <si>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</si>
  <si>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</si>
  <si>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</si>
  <si>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</si>
  <si>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</si>
  <si>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</si>
  <si>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</si>
  <si>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</si>
  <si>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</si>
  <si>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</si>
  <si>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</si>
  <si>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</si>
  <si>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</si>
  <si>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</si>
  <si>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</si>
  <si>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</si>
  <si>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</si>
  <si>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</si>
  <si>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</si>
  <si>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</si>
  <si>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</si>
  <si>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</si>
  <si>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</si>
  <si>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</si>
  <si>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</si>
  <si>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</si>
  <si>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</si>
  <si>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</si>
  <si>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</si>
  <si>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</si>
  <si>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</si>
  <si>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</si>
  <si>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</si>
  <si>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</si>
  <si>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</si>
  <si>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</si>
  <si>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</si>
  <si>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</si>
  <si>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</si>
  <si>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</si>
  <si>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</si>
  <si>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</si>
  <si>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</si>
  <si>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</si>
  <si>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</si>
  <si>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</si>
  <si>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</si>
  <si>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</si>
  <si>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</si>
  <si>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</si>
  <si>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</si>
  <si>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</si>
  <si>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</si>
  <si>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</si>
  <si>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</si>
  <si>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</si>
  <si>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</si>
  <si>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</si>
  <si>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</si>
  <si>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</si>
  <si>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</si>
  <si>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</si>
  <si>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</si>
  <si>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</si>
  <si>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</si>
  <si>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</si>
  <si>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</si>
  <si>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</si>
  <si>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</si>
  <si>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</si>
  <si>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</si>
  <si>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</si>
  <si>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</si>
  <si>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</si>
  <si>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</si>
  <si>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</si>
  <si>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</si>
  <si>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</si>
  <si>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</si>
  <si>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</si>
  <si>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</si>
  <si>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</si>
  <si>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</si>
  <si>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</si>
  <si>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</si>
  <si>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</si>
  <si>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</si>
  <si>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</si>
  <si>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</si>
  <si>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</si>
  <si>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</si>
  <si>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</si>
  <si>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</si>
  <si>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</si>
  <si>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</si>
  <si>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</si>
  <si>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</si>
  <si>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</si>
  <si>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</si>
  <si>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</si>
  <si>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</si>
  <si>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</si>
  <si>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</si>
  <si>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</si>
  <si>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</si>
  <si>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</si>
  <si>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</si>
  <si>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</si>
  <si>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</si>
  <si>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</si>
  <si>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</si>
  <si>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</si>
  <si>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</si>
  <si>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</si>
  <si>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</si>
  <si>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</si>
  <si>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</si>
  <si>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</si>
  <si>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</si>
  <si>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</si>
  <si>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</si>
  <si>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</si>
  <si>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</si>
  <si>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</si>
  <si>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</si>
  <si>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</si>
  <si>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</si>
  <si>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</si>
  <si>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</si>
  <si>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</si>
  <si>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</si>
  <si>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</si>
  <si>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</si>
  <si>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</si>
  <si>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</si>
  <si>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</si>
  <si>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</si>
  <si>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</si>
  <si>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</si>
  <si>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</si>
  <si>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</si>
  <si>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</si>
  <si>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</si>
  <si>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</si>
  <si>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</si>
  <si>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</si>
  <si>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</si>
  <si>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</si>
  <si>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</si>
  <si>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</si>
  <si>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</si>
  <si>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</si>
  <si>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</si>
  <si>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</si>
  <si>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</si>
  <si>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</si>
  <si>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</si>
  <si>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</si>
  <si>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</si>
  <si>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</si>
  <si>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</si>
  <si>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</si>
  <si>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</si>
  <si>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</si>
  <si>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</si>
  <si>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</si>
  <si>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</si>
  <si>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</si>
  <si>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</si>
  <si>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</si>
  <si>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</si>
  <si>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</si>
  <si>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</si>
  <si>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</si>
  <si>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</si>
  <si>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</si>
  <si>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</si>
  <si>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</si>
  <si>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</si>
  <si>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</si>
  <si>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</si>
  <si>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</si>
  <si>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</si>
  <si>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</si>
  <si>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</si>
  <si>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</si>
  <si>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</si>
  <si>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</si>
  <si>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</si>
  <si>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</si>
  <si>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</si>
  <si>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</si>
  <si>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</si>
  <si>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</si>
  <si>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</si>
  <si>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</si>
  <si>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</si>
  <si>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</si>
  <si>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</si>
  <si>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</si>
  <si>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</si>
  <si>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</si>
  <si>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</si>
  <si>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</si>
  <si>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</si>
  <si>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</si>
  <si>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</si>
  <si>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</si>
  <si>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</si>
  <si>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</si>
  <si>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</si>
  <si>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</si>
  <si>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</si>
  <si>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</si>
  <si>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</si>
  <si>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</si>
  <si>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</si>
  <si>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</si>
  <si>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</si>
  <si>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</si>
  <si>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</si>
  <si>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</si>
  <si>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</si>
  <si>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</si>
  <si>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</si>
  <si>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</si>
  <si>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</si>
  <si>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</si>
  <si>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</si>
  <si>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</si>
  <si>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</si>
  <si>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</si>
  <si>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</si>
  <si>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</si>
  <si>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</si>
  <si>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</si>
  <si>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</si>
  <si>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</si>
  <si>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</si>
  <si>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</si>
  <si>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</si>
  <si>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</si>
  <si>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</si>
  <si>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</si>
  <si>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</si>
  <si>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</si>
  <si>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</si>
  <si>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</si>
  <si>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</si>
  <si>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</si>
  <si>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</si>
  <si>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</si>
  <si>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</si>
  <si>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</si>
  <si>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</si>
  <si>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</si>
  <si>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</si>
  <si>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</si>
  <si>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</si>
  <si>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</si>
  <si>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</si>
  <si>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</si>
  <si>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</si>
  <si>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</si>
  <si>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</si>
  <si>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</si>
  <si>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</si>
  <si>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</si>
  <si>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</si>
  <si>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</si>
  <si>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</si>
  <si>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</si>
  <si>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</si>
  <si>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</si>
  <si>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</si>
  <si>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</si>
  <si>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</si>
  <si>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</si>
  <si>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</si>
  <si>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</si>
  <si>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</si>
  <si>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</si>
  <si>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</si>
  <si>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</si>
  <si>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</si>
  <si>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</si>
  <si>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</si>
  <si>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</si>
  <si>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</si>
  <si>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</si>
  <si>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</si>
  <si>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</si>
  <si>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</si>
  <si>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</si>
  <si>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</si>
  <si>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</si>
  <si>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</si>
  <si>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</si>
  <si>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</si>
  <si>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</si>
  <si>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</si>
  <si>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</si>
  <si>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</si>
  <si>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</si>
  <si>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</si>
  <si>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</si>
  <si>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</si>
  <si>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</si>
  <si>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</si>
  <si>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</si>
  <si>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</si>
  <si>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</si>
  <si>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</si>
  <si>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</si>
  <si>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</si>
  <si>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</si>
  <si>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</si>
  <si>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</si>
  <si>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</si>
  <si>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</si>
  <si>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</si>
  <si>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</si>
  <si>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</si>
  <si>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</si>
  <si>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</si>
  <si>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</si>
  <si>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</si>
  <si>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</si>
  <si>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</si>
  <si>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</si>
  <si>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</si>
  <si>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</si>
  <si>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</si>
  <si>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</si>
  <si>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</si>
  <si>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</si>
  <si>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</si>
  <si>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</si>
  <si>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</si>
  <si>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</si>
  <si>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</si>
  <si>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</si>
  <si>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</si>
  <si>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</si>
  <si>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</si>
  <si>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</si>
  <si>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</si>
  <si>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</si>
  <si>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</si>
  <si>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</si>
  <si>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</si>
  <si>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</si>
  <si>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</si>
  <si>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</si>
  <si>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</si>
  <si>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</si>
  <si>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</si>
  <si>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</si>
  <si>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</si>
  <si>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</si>
  <si>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</si>
  <si>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</si>
  <si>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</si>
  <si>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</si>
  <si>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</si>
  <si>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</si>
  <si>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</si>
  <si>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</si>
  <si>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</si>
  <si>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</si>
  <si>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</si>
  <si>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</si>
  <si>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</si>
  <si>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</si>
  <si>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</si>
  <si>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</si>
  <si>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</si>
  <si>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</si>
  <si>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</si>
  <si>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</si>
  <si>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</si>
  <si>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</si>
  <si>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</si>
  <si>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</si>
  <si>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</si>
  <si>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</si>
  <si>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</si>
  <si>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</si>
  <si>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</si>
  <si>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</si>
  <si>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</si>
  <si>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</si>
  <si>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</si>
  <si>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</si>
  <si>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</si>
  <si>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</si>
  <si>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</si>
  <si>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</si>
  <si>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</si>
  <si>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</si>
  <si>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</si>
  <si>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</si>
  <si>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</si>
  <si>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</si>
  <si>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</si>
  <si>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</si>
  <si>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</si>
  <si>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</si>
  <si>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</si>
  <si>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</si>
  <si>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</si>
  <si>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</si>
  <si>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</si>
  <si>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</si>
  <si>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</si>
  <si>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</si>
  <si>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</si>
  <si>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</si>
  <si>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</si>
  <si>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</si>
  <si>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</si>
  <si>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</si>
  <si>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</si>
  <si>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</si>
  <si>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</si>
  <si>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</si>
  <si>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</si>
  <si>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</si>
  <si>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</si>
  <si>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</si>
  <si>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</si>
  <si>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</si>
  <si>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</si>
  <si>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</si>
  <si>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</si>
  <si>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</si>
  <si>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</si>
  <si>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</si>
  <si>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</si>
  <si>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</si>
  <si>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</si>
  <si>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</si>
  <si>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</si>
  <si>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</si>
  <si>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</si>
  <si>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</si>
  <si>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</si>
  <si>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</si>
  <si>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</si>
  <si>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</si>
  <si>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</si>
  <si>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</si>
  <si>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</si>
  <si>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</si>
  <si>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</si>
  <si>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</si>
  <si>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</si>
  <si>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</si>
  <si>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</si>
  <si>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</si>
  <si>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</si>
  <si>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</si>
  <si>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</si>
  <si>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</si>
  <si>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</si>
  <si>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</si>
  <si>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</si>
  <si>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</si>
  <si>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</si>
  <si>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</si>
  <si>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</si>
  <si>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</si>
  <si>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</si>
  <si>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</si>
  <si>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</si>
  <si>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</si>
  <si>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</si>
  <si>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</si>
  <si>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</si>
  <si>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</si>
  <si>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</si>
  <si>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</si>
  <si>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</si>
  <si>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</si>
  <si>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</si>
  <si>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</si>
  <si>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</si>
  <si>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</si>
  <si>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</si>
  <si>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</si>
  <si>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</si>
  <si>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</si>
  <si>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</si>
  <si>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</si>
  <si>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</si>
  <si>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</si>
  <si>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</si>
  <si>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</si>
  <si>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</si>
  <si>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</si>
  <si>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</si>
  <si>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</si>
  <si>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</si>
  <si>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</si>
  <si>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</si>
  <si>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</si>
  <si>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</si>
  <si>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</si>
  <si>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</si>
  <si>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</si>
  <si>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</si>
  <si>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</si>
  <si>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</si>
  <si>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</si>
  <si>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</si>
  <si>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</si>
  <si>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</si>
  <si>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</si>
  <si>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</si>
  <si>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</si>
  <si>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</si>
  <si>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</si>
  <si>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</si>
  <si>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</si>
  <si>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</si>
  <si>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</si>
  <si>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</si>
  <si>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</si>
  <si>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</si>
  <si>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</si>
  <si>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</si>
  <si>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</si>
  <si>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</si>
  <si>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</si>
  <si>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</si>
  <si>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</si>
  <si>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</si>
  <si>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</si>
  <si>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</si>
  <si>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</si>
  <si>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</si>
  <si>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</si>
  <si>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</si>
  <si>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</si>
  <si>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</si>
  <si>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</si>
  <si>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</si>
  <si>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</si>
  <si>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</si>
  <si>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</si>
  <si>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</si>
  <si>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</si>
  <si>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</si>
  <si>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</si>
  <si>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</si>
  <si>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</si>
  <si>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</si>
  <si>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</si>
  <si>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</si>
  <si>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</si>
  <si>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</si>
  <si>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</si>
  <si>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</si>
  <si>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</si>
  <si>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</si>
  <si>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</si>
  <si>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</si>
  <si>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</si>
  <si>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</si>
  <si>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</si>
  <si>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</si>
  <si>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</si>
  <si>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</si>
  <si>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</si>
  <si>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</si>
  <si>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</si>
  <si>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</si>
  <si>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</si>
  <si>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</si>
  <si>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</si>
  <si>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</si>
  <si>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</si>
  <si>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</si>
  <si>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</si>
  <si>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</si>
  <si>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</si>
  <si>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</si>
  <si>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</si>
  <si>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</si>
  <si>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</si>
  <si>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</si>
  <si>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</si>
  <si>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</si>
  <si>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</si>
  <si>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</si>
  <si>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</si>
  <si>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</si>
  <si>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</si>
  <si>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</si>
  <si>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</si>
  <si>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</si>
  <si>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</si>
  <si>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</si>
  <si>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</si>
  <si>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</si>
  <si>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</si>
  <si>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</si>
  <si>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</si>
  <si>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</si>
  <si>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</si>
  <si>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</si>
  <si>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</si>
  <si>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</si>
  <si>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</si>
  <si>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</si>
  <si>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</si>
  <si>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</si>
  <si>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</si>
  <si>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</si>
  <si>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</si>
  <si>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</si>
  <si>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</si>
  <si>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</si>
  <si>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</si>
  <si>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</si>
  <si>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</si>
  <si>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</si>
  <si>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</si>
  <si>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</si>
  <si>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</si>
  <si>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</si>
  <si>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</si>
  <si>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</si>
  <si>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</si>
  <si>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</si>
  <si>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</si>
  <si>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</si>
  <si>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</si>
  <si>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</si>
  <si>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</si>
  <si>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</si>
  <si>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</si>
  <si>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</si>
  <si>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</si>
  <si>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</si>
  <si>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</si>
  <si>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</si>
  <si>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</si>
  <si>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</si>
  <si>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</si>
  <si>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</si>
  <si>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</si>
  <si>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</si>
  <si>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</si>
  <si>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</si>
  <si>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</si>
  <si>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</si>
  <si>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</si>
  <si>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</si>
  <si>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</si>
  <si>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</si>
  <si>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</si>
  <si>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</si>
  <si>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</si>
  <si>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</si>
  <si>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</si>
  <si>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</si>
  <si>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</si>
  <si>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</si>
  <si>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</si>
  <si>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</si>
  <si>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</si>
  <si>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</si>
  <si>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</si>
  <si>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</si>
  <si>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</si>
  <si>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</si>
  <si>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</si>
  <si>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</si>
  <si>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</si>
  <si>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</si>
  <si>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</si>
  <si>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</si>
  <si>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</si>
  <si>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</si>
  <si>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</si>
  <si>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</si>
  <si>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</si>
  <si>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</si>
  <si>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</si>
  <si>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</si>
  <si>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</si>
  <si>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</si>
  <si>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</si>
  <si>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</si>
  <si>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</si>
  <si>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</si>
  <si>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</si>
  <si>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</si>
  <si>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</si>
  <si>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</si>
  <si>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</si>
  <si>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</si>
  <si>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</si>
  <si>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</si>
  <si>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</si>
  <si>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</si>
  <si>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</si>
  <si>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</si>
  <si>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</si>
  <si>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</si>
  <si>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</si>
  <si>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</si>
  <si>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</si>
  <si>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</si>
  <si>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</si>
  <si>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</si>
  <si>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</si>
  <si>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</si>
  <si>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</si>
  <si>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</si>
  <si>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</si>
  <si>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</si>
  <si>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</si>
  <si>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</si>
  <si>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</si>
  <si>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</si>
  <si>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</si>
  <si>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</si>
  <si>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</si>
  <si>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</si>
  <si>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</si>
  <si>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</si>
  <si>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</si>
  <si>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</si>
  <si>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</si>
  <si>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</si>
  <si>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</si>
  <si>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</si>
  <si>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</si>
  <si>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</si>
  <si>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</si>
  <si>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</si>
  <si>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</si>
  <si>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</si>
  <si>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</si>
  <si>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</si>
  <si>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</si>
  <si>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</si>
  <si>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</si>
  <si>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</si>
  <si>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</si>
  <si>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</si>
  <si>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</si>
  <si>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</si>
  <si>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</si>
  <si>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</si>
  <si>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</si>
  <si>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</si>
  <si>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</si>
  <si>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</si>
  <si>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</si>
  <si>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</si>
  <si>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</si>
  <si>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</si>
  <si>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</si>
  <si>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</si>
  <si>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</si>
  <si>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</si>
  <si>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</si>
  <si>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</si>
  <si>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</si>
  <si>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</si>
  <si>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</si>
  <si>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</si>
  <si>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</si>
  <si>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</si>
  <si>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</si>
  <si>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</si>
  <si>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</si>
  <si>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</si>
  <si>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</si>
  <si>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</si>
  <si>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</si>
  <si>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</si>
  <si>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</si>
  <si>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</si>
  <si>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</si>
  <si>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</si>
  <si>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</si>
  <si>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</si>
  <si>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</si>
  <si>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</si>
  <si>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</si>
  <si>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</si>
  <si>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</si>
  <si>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</si>
  <si>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</si>
  <si>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</si>
  <si>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</si>
  <si>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</si>
  <si>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</si>
  <si>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</si>
  <si>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</si>
  <si>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</si>
  <si>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</si>
  <si>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</si>
  <si>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</si>
  <si>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</si>
  <si>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</si>
  <si>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</si>
  <si>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</si>
  <si>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</si>
  <si>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</si>
  <si>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</si>
  <si>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</si>
  <si>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</si>
  <si>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</si>
  <si>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</si>
  <si>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</si>
  <si>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</si>
  <si>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</si>
  <si>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</si>
  <si>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</si>
  <si>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</si>
  <si>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</si>
  <si>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</si>
  <si>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</si>
  <si>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</si>
  <si>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</si>
  <si>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</si>
  <si>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</si>
  <si>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</si>
  <si>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</si>
  <si>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</si>
  <si>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</si>
  <si>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</si>
  <si>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</si>
  <si>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</si>
  <si>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</si>
  <si>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</si>
  <si>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</si>
  <si>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</si>
  <si>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</si>
  <si>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</si>
  <si>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</si>
  <si>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</si>
  <si>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</si>
  <si>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</si>
  <si>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</si>
  <si>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</si>
  <si>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</si>
  <si>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</si>
  <si>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</si>
  <si>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</si>
  <si>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</si>
  <si>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</si>
  <si>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</si>
  <si>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</si>
  <si>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</si>
  <si>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</si>
  <si>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</si>
  <si>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</si>
  <si>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</si>
  <si>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</si>
  <si>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</si>
  <si>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</si>
  <si>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</si>
  <si>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</si>
  <si>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</si>
  <si>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</si>
  <si>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</si>
  <si>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</si>
  <si>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</si>
  <si>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</si>
  <si>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</si>
  <si>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</si>
  <si>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</si>
  <si>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</si>
  <si>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</si>
  <si>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</si>
  <si>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</si>
  <si>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</si>
  <si>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</si>
  <si>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</si>
  <si>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</si>
  <si>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</si>
  <si>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</si>
  <si>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</si>
  <si>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</si>
  <si>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</si>
  <si>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</si>
  <si>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</si>
  <si>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</si>
  <si>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</si>
  <si>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</si>
  <si>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</si>
  <si>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</si>
  <si>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</si>
  <si>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</si>
  <si>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</si>
  <si>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</si>
  <si>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</si>
  <si>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</si>
  <si>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</si>
  <si>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</si>
  <si>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</si>
  <si>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</si>
  <si>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</si>
  <si>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</si>
  <si>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</si>
  <si>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</si>
  <si>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</si>
  <si>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</si>
  <si>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</si>
  <si>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</si>
  <si>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</si>
  <si>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</si>
  <si>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</si>
  <si>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</si>
  <si>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</si>
  <si>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</si>
  <si>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</si>
  <si>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</si>
  <si>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</si>
  <si>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</si>
  <si>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</si>
  <si>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</si>
  <si>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</si>
  <si>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</si>
  <si>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</si>
  <si>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</si>
  <si>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</si>
  <si>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</si>
  <si>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</si>
  <si>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</si>
  <si>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</si>
  <si>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</si>
  <si>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</si>
  <si>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</si>
  <si>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</si>
  <si>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</si>
  <si>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</si>
  <si>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</si>
  <si>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</si>
  <si>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</si>
  <si>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</si>
  <si>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</si>
  <si>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</si>
  <si>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</si>
  <si>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</si>
  <si>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</si>
  <si>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</si>
  <si>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</si>
  <si>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</si>
  <si>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</si>
  <si>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</si>
  <si>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</si>
  <si>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</si>
  <si>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</si>
  <si>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</si>
  <si>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</si>
  <si>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</si>
  <si>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</si>
  <si>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</si>
  <si>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</si>
  <si>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</si>
  <si>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</si>
  <si>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</si>
  <si>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</si>
  <si>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</si>
  <si>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</si>
  <si>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</si>
  <si>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</si>
  <si>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</si>
  <si>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</si>
  <si>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</si>
  <si>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</si>
  <si>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</si>
  <si>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</si>
  <si>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</si>
  <si>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</si>
  <si>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</si>
  <si>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</si>
  <si>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</si>
  <si>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</si>
  <si>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</si>
  <si>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</si>
  <si>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</si>
  <si>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</si>
  <si>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</si>
  <si>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</si>
  <si>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</si>
  <si>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</si>
  <si>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</si>
  <si>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</si>
  <si>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</si>
  <si>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</si>
  <si>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</si>
  <si>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</si>
  <si>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</si>
  <si>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</si>
  <si>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</si>
  <si>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</si>
  <si>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</si>
  <si>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</si>
  <si>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</si>
  <si>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</si>
  <si>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</si>
  <si>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</si>
  <si>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</si>
  <si>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</si>
  <si>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</si>
  <si>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</si>
  <si>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</si>
  <si>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</si>
  <si>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</si>
  <si>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</si>
  <si>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</si>
  <si>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</si>
  <si>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</si>
  <si>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</si>
  <si>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</si>
  <si>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</si>
  <si>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</si>
  <si>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</si>
  <si>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</si>
  <si>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</si>
  <si>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</si>
  <si>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</si>
  <si>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</si>
  <si>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</si>
  <si>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</si>
  <si>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</si>
  <si>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</si>
  <si>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</si>
  <si>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</si>
  <si>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</si>
  <si>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</si>
  <si>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</si>
  <si>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</si>
  <si>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</si>
  <si>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</si>
  <si>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</si>
  <si>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</si>
  <si>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</si>
  <si>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</si>
  <si>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</si>
  <si>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</si>
  <si>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</si>
  <si>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</si>
  <si>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</si>
  <si>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</si>
  <si>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</si>
  <si>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</si>
  <si>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</si>
  <si>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</si>
  <si>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</si>
  <si>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</si>
  <si>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</si>
  <si>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</si>
  <si>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</si>
  <si>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</si>
  <si>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</si>
  <si>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</si>
  <si>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</si>
  <si>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</si>
  <si>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</si>
  <si>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</si>
  <si>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</si>
  <si>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</si>
  <si>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</si>
  <si>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</si>
  <si>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</si>
  <si>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</si>
  <si>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</si>
  <si>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</si>
  <si>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</si>
  <si>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</si>
  <si>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</si>
  <si>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</si>
  <si>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</si>
  <si>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</si>
  <si>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</si>
  <si>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</si>
  <si>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</si>
  <si>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</si>
  <si>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</si>
  <si>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</si>
  <si>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</si>
  <si>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</si>
  <si>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</si>
  <si>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</si>
  <si>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</si>
  <si>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</si>
  <si>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</si>
  <si>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</si>
  <si>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</si>
  <si>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</si>
  <si>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</si>
  <si>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</si>
  <si>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</si>
  <si>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</si>
  <si>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</si>
  <si>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</si>
  <si>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</si>
  <si>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</si>
  <si>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</si>
  <si>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</si>
  <si>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</si>
  <si>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</si>
  <si>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</si>
  <si>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</si>
  <si>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</si>
  <si>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</si>
  <si>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</si>
  <si>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</si>
  <si>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</si>
  <si>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</si>
  <si>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</si>
  <si>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</si>
  <si>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</si>
  <si>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</si>
  <si>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</si>
  <si>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</si>
  <si>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</si>
  <si>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</si>
  <si>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</si>
  <si>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</si>
  <si>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</si>
  <si>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</si>
  <si>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</si>
  <si>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</si>
  <si>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</si>
  <si>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</si>
  <si>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</si>
  <si>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</si>
  <si>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</si>
  <si>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</si>
  <si>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</si>
  <si>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</si>
  <si>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</si>
  <si>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</si>
  <si>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</si>
  <si>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</si>
  <si>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</si>
  <si>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</si>
  <si>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</si>
  <si>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</si>
  <si>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</si>
  <si>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</si>
  <si>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</si>
  <si>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</si>
  <si>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</si>
  <si>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</si>
  <si>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</si>
  <si>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</si>
  <si>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</si>
  <si>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</si>
  <si>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</si>
  <si>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</si>
  <si>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</si>
  <si>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</si>
  <si>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</si>
  <si>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</si>
  <si>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</si>
  <si>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</si>
  <si>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</si>
  <si>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</si>
  <si>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</si>
  <si>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</si>
  <si>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</si>
  <si>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</si>
  <si>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</si>
  <si>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</si>
  <si>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</si>
  <si>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</si>
  <si>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</si>
  <si>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</si>
  <si>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</si>
  <si>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</si>
  <si>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</si>
  <si>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</si>
  <si>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</si>
  <si>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</si>
  <si>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</si>
  <si>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</si>
  <si>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</si>
  <si>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</si>
  <si>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</si>
  <si>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</si>
  <si>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</si>
  <si>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</si>
  <si>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</si>
  <si>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</si>
  <si>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</si>
  <si>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</si>
  <si>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</si>
  <si>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</si>
  <si>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</si>
  <si>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</si>
  <si>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</si>
  <si>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</si>
  <si>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</si>
  <si>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</si>
  <si>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</si>
  <si>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</si>
  <si>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</si>
  <si>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</si>
  <si>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</si>
  <si>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</si>
  <si>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</si>
  <si>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</si>
  <si>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</si>
  <si>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</si>
  <si>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</si>
  <si>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</si>
  <si>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</si>
  <si>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</si>
  <si>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</si>
  <si>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</si>
  <si>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</si>
  <si>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</si>
  <si>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</si>
  <si>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</si>
  <si>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</si>
  <si>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</si>
  <si>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</si>
  <si>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</si>
  <si>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</si>
  <si>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</si>
  <si>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</si>
  <si>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</si>
  <si>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</si>
  <si>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</si>
  <si>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</si>
  <si>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</si>
  <si>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</si>
  <si>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</si>
  <si>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</si>
  <si>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</si>
  <si>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</si>
  <si>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</si>
  <si>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</si>
  <si>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</si>
  <si>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</si>
  <si>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</si>
  <si>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</si>
  <si>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</si>
  <si>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</si>
  <si>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</si>
  <si>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</si>
  <si>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</si>
  <si>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</si>
  <si>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</si>
  <si>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</si>
  <si>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</si>
  <si>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</si>
  <si>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</si>
  <si>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</si>
  <si>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</si>
  <si>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</si>
  <si>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</si>
  <si>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</si>
  <si>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</si>
  <si>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</si>
  <si>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</si>
  <si>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</si>
  <si>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</si>
  <si>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</si>
  <si>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</si>
  <si>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</si>
  <si>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</si>
  <si>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</si>
  <si>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</si>
  <si>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</si>
  <si>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</si>
  <si>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</si>
  <si>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</si>
  <si>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</si>
  <si>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</si>
  <si>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</si>
  <si>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</si>
  <si>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</si>
  <si>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</si>
  <si>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</si>
  <si>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</si>
  <si>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</si>
  <si>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</si>
  <si>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</si>
  <si>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</si>
  <si>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</si>
  <si>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</si>
  <si>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</si>
  <si>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</si>
  <si>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</si>
  <si>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</si>
  <si>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</si>
  <si>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</si>
  <si>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</si>
  <si>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</si>
  <si>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</si>
  <si>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</si>
  <si>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</si>
  <si>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</si>
  <si>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</si>
  <si>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</si>
  <si>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</si>
  <si>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</si>
  <si>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</si>
  <si>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</si>
  <si>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</si>
  <si>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</si>
  <si>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</si>
  <si>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</si>
  <si>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</si>
  <si>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</si>
  <si>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</si>
  <si>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</si>
  <si>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</si>
  <si>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</si>
  <si>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</si>
  <si>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</si>
  <si>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</si>
  <si>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</si>
  <si>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</si>
  <si>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</si>
  <si>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</si>
  <si>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</si>
  <si>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</si>
  <si>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</si>
  <si>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</si>
  <si>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</si>
  <si>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</si>
  <si>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</si>
  <si>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</si>
  <si>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</si>
  <si>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</si>
  <si>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</si>
  <si>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</si>
  <si>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</si>
  <si>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</si>
  <si>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</si>
  <si>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</si>
  <si>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</si>
  <si>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</si>
  <si>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</si>
  <si>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</si>
  <si>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</si>
  <si>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</si>
  <si>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</si>
  <si>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</si>
  <si>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</si>
  <si>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</si>
  <si>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</si>
  <si>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</si>
  <si>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</si>
  <si>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</si>
  <si>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</si>
  <si>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</si>
  <si>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</si>
  <si>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</si>
  <si>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</si>
  <si>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</si>
  <si>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</si>
  <si>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</si>
  <si>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</si>
  <si>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</si>
  <si>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</si>
  <si>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</si>
  <si>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</si>
  <si>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</si>
  <si>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</si>
  <si>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</si>
  <si>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</si>
  <si>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</si>
  <si>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</si>
  <si>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</si>
  <si>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</si>
  <si>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</si>
  <si>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</si>
  <si>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</si>
  <si>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</si>
  <si>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</si>
  <si>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</si>
  <si>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</si>
  <si>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</si>
  <si>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</si>
  <si>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</si>
  <si>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</si>
  <si>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</si>
  <si>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</si>
  <si>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</si>
  <si>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</si>
  <si>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</si>
  <si>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</si>
  <si>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</si>
  <si>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</si>
  <si>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</si>
  <si>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</si>
  <si>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</si>
  <si>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</si>
  <si>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</si>
  <si>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</si>
  <si>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</si>
  <si>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</si>
  <si>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</si>
  <si>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</si>
  <si>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</si>
  <si>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</si>
  <si>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</si>
  <si>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</si>
  <si>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</si>
  <si>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</si>
  <si>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</si>
  <si>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</si>
  <si>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</si>
  <si>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</si>
  <si>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</si>
  <si>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</si>
  <si>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</si>
  <si>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</si>
  <si>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</si>
  <si>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</si>
  <si>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</si>
  <si>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</si>
  <si>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</si>
  <si>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</si>
  <si>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</si>
  <si>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</si>
  <si>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</si>
  <si>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</si>
  <si>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</si>
  <si>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</si>
  <si>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</si>
  <si>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</si>
  <si>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</si>
  <si>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</si>
  <si>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</si>
  <si>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</si>
  <si>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</si>
  <si>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</si>
  <si>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</si>
  <si>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</si>
  <si>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</si>
  <si>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</si>
  <si>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</si>
  <si>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</si>
  <si>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</si>
  <si>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</si>
  <si>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</si>
  <si>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</si>
  <si>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</si>
  <si>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</si>
  <si>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</si>
  <si>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</si>
  <si>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</si>
  <si>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</si>
  <si>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</si>
  <si>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</si>
  <si>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</si>
  <si>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</si>
  <si>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</si>
  <si>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</si>
  <si>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</si>
  <si>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</si>
  <si>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</si>
  <si>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</si>
  <si>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</si>
  <si>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</si>
  <si>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</si>
  <si>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</si>
  <si>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</si>
  <si>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</si>
  <si>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</si>
  <si>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</si>
  <si>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</si>
  <si>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</si>
  <si>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</si>
  <si>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</si>
  <si>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</si>
  <si>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</si>
  <si>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</si>
  <si>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</si>
  <si>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</si>
  <si>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</si>
  <si>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</si>
  <si>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</si>
  <si>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</si>
  <si>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</si>
  <si>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</si>
  <si>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</si>
  <si>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</si>
  <si>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</si>
  <si>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</si>
  <si>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</si>
  <si>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</si>
  <si>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</si>
  <si>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</si>
  <si>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</si>
  <si>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</si>
  <si>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</si>
  <si>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</si>
  <si>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</si>
  <si>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</si>
  <si>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</si>
  <si>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</si>
  <si>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</si>
  <si>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</si>
  <si>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</si>
  <si>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</si>
  <si>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</si>
  <si>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</si>
  <si>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</si>
  <si>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</si>
  <si>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</si>
  <si>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</si>
  <si>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</si>
  <si>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</si>
  <si>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</si>
  <si>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</si>
  <si>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</si>
  <si>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</si>
  <si>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</si>
  <si>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</si>
  <si>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</si>
  <si>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</si>
  <si>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</si>
  <si>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</si>
  <si>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</si>
  <si>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</si>
  <si>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</si>
  <si>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</si>
  <si>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</si>
  <si>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</si>
  <si>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</si>
  <si>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</si>
  <si>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</si>
  <si>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</si>
  <si>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</si>
  <si>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</si>
  <si>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</si>
  <si>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</si>
  <si>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</si>
  <si>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</si>
  <si>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</si>
  <si>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</si>
  <si>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</si>
  <si>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</si>
  <si>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</si>
  <si>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</si>
  <si>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</si>
  <si>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</si>
  <si>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</si>
  <si>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</si>
  <si>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</si>
  <si>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</si>
  <si>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</si>
  <si>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</si>
  <si>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</si>
  <si>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</si>
  <si>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</si>
  <si>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</si>
  <si>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</si>
  <si>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</si>
  <si>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</si>
  <si>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</si>
  <si>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</si>
  <si>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</si>
  <si>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</si>
  <si>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</si>
  <si>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</si>
  <si>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</si>
  <si>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</si>
  <si>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</si>
  <si>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</si>
  <si>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</si>
  <si>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</si>
  <si>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</si>
  <si>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</si>
  <si>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</si>
  <si>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</si>
  <si>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</si>
  <si>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</si>
  <si>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</si>
  <si>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</si>
  <si>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</si>
  <si>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</si>
  <si>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</si>
  <si>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</si>
  <si>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</si>
  <si>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</si>
  <si>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</si>
  <si>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</si>
  <si>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</si>
  <si>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</si>
  <si>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</si>
  <si>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</si>
  <si>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</si>
  <si>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</si>
  <si>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</si>
  <si>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</si>
  <si>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</si>
  <si>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</si>
  <si>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</si>
  <si>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</si>
  <si>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</si>
  <si>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</si>
  <si>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</si>
  <si>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</si>
  <si>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</si>
  <si>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</si>
  <si>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</si>
  <si>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</si>
  <si>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</si>
  <si>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</si>
  <si>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</si>
  <si>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</si>
  <si>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</si>
  <si>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</si>
  <si>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</si>
  <si>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</si>
  <si>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</si>
  <si>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</si>
  <si>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</si>
  <si>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</si>
  <si>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</si>
  <si>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</si>
  <si>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</si>
  <si>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</si>
  <si>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</si>
  <si>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</si>
  <si>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</si>
  <si>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</si>
  <si>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</si>
  <si>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</si>
  <si>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</si>
  <si>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</si>
  <si>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</si>
  <si>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</si>
  <si>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</si>
  <si>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</si>
  <si>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</si>
  <si>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</si>
  <si>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</si>
  <si>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</si>
  <si>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</si>
  <si>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</si>
  <si>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</si>
  <si>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</si>
  <si>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</si>
  <si>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</si>
  <si>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</si>
  <si>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</si>
  <si>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</si>
  <si>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</si>
  <si>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</si>
  <si>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</si>
  <si>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</si>
  <si>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</si>
  <si>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</si>
  <si>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</si>
  <si>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</si>
  <si>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</si>
  <si>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</si>
  <si>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</si>
  <si>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</si>
  <si>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</si>
  <si>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</si>
  <si>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</si>
  <si>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</si>
  <si>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</si>
  <si>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</si>
  <si>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</si>
  <si>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</si>
  <si>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</si>
  <si>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</si>
  <si>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</si>
  <si>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</si>
  <si>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</si>
  <si>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</si>
  <si>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</si>
  <si>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</si>
  <si>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</si>
  <si>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</si>
  <si>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</si>
  <si>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</si>
  <si>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</si>
  <si>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</si>
  <si>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</si>
  <si>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</si>
  <si>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</si>
  <si>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</si>
  <si>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</si>
  <si>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</si>
  <si>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</si>
  <si>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</si>
  <si>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</si>
  <si>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</si>
  <si>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</si>
  <si>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</si>
  <si>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</si>
  <si>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</si>
  <si>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</si>
  <si>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</si>
  <si>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</si>
  <si>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</si>
  <si>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</si>
  <si>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</si>
  <si>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</si>
  <si>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</si>
  <si>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</si>
  <si>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</si>
  <si>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</si>
  <si>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</si>
  <si>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</si>
  <si>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</si>
  <si>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</si>
  <si>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</si>
  <si>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</si>
  <si>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</si>
  <si>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</si>
  <si>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</si>
  <si>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</si>
  <si>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</si>
  <si>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</si>
  <si>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</si>
  <si>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</si>
  <si>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</si>
  <si>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</si>
  <si>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</si>
  <si>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</si>
  <si>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</si>
  <si>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</si>
  <si>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</si>
  <si>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</si>
  <si>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</si>
  <si>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</si>
  <si>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</si>
  <si>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</si>
  <si>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</si>
  <si>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</si>
  <si>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</si>
  <si>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</si>
  <si>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</si>
  <si>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</si>
  <si>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</si>
  <si>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</si>
  <si>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</si>
  <si>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</si>
  <si>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</si>
  <si>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</si>
  <si>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</si>
  <si>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</si>
  <si>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</si>
  <si>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</si>
  <si>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</si>
  <si>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</si>
  <si>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</si>
  <si>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</si>
  <si>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</si>
  <si>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</si>
  <si>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</si>
  <si>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</si>
  <si>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</si>
  <si>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</si>
  <si>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</si>
  <si>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</si>
  <si>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</si>
  <si>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</si>
  <si>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</si>
  <si>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</si>
  <si>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</si>
  <si>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</si>
  <si>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</si>
  <si>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</si>
  <si>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</si>
  <si>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</si>
  <si>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</si>
  <si>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</si>
  <si>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</si>
  <si>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</si>
  <si>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</si>
  <si>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</si>
  <si>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</si>
  <si>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</si>
  <si>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</si>
  <si>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</si>
  <si>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</si>
  <si>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</si>
  <si>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</si>
  <si>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</si>
  <si>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</si>
  <si>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</si>
  <si>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</si>
  <si>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</si>
  <si>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</si>
  <si>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</si>
  <si>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</si>
  <si>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</si>
  <si>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</si>
  <si>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</si>
  <si>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</si>
  <si>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</si>
  <si>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</si>
  <si>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</si>
  <si>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</si>
  <si>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</si>
  <si>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</si>
  <si>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</si>
  <si>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</si>
  <si>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</si>
  <si>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</si>
  <si>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</si>
  <si>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</si>
  <si>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</si>
  <si>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</si>
  <si>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</si>
  <si>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</si>
  <si>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</si>
  <si>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</si>
  <si>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</si>
  <si>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</si>
  <si>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</si>
  <si>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</si>
  <si>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</si>
  <si>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</si>
  <si>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</si>
  <si>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</si>
  <si>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</si>
  <si>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</si>
  <si>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</si>
  <si>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</si>
  <si>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</si>
  <si>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</si>
  <si>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</si>
  <si>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</si>
  <si>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</si>
  <si>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</si>
  <si>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</si>
  <si>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</si>
  <si>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</si>
  <si>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</si>
  <si>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</si>
  <si>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</si>
  <si>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</si>
  <si>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</si>
  <si>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</si>
  <si>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</si>
  <si>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</si>
  <si>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</si>
  <si>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</si>
  <si>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</si>
  <si>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</si>
  <si>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</si>
  <si>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</si>
  <si>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</si>
  <si>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</si>
  <si>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</si>
  <si>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</si>
  <si>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</si>
  <si>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</si>
  <si>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</si>
  <si>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</si>
  <si>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</si>
  <si>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</si>
  <si>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</si>
  <si>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</si>
  <si>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</si>
  <si>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</si>
  <si>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</si>
  <si>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</si>
  <si>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</si>
  <si>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</si>
  <si>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</si>
  <si>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</si>
  <si>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</si>
  <si>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</si>
  <si>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</si>
  <si>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</si>
  <si>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</si>
  <si>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</si>
  <si>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</si>
  <si>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</si>
  <si>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</si>
  <si>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</si>
  <si>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</si>
  <si>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</si>
  <si>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</si>
  <si>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</si>
  <si>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</si>
  <si>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</si>
  <si>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</si>
  <si>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</si>
  <si>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</si>
  <si>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</si>
  <si>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</si>
  <si>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</si>
  <si>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</si>
  <si>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</si>
  <si>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</si>
  <si>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</si>
  <si>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</si>
  <si>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</si>
  <si>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</si>
  <si>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</si>
  <si>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</si>
  <si>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</si>
  <si>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</si>
  <si>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</si>
  <si>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</si>
  <si>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</si>
  <si>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</si>
  <si>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</si>
  <si>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</si>
  <si>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</si>
  <si>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</si>
  <si>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</si>
  <si>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</si>
  <si>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</si>
  <si>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</si>
  <si>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</si>
  <si>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</si>
  <si>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</si>
  <si>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</si>
  <si>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</si>
  <si>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</si>
  <si>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</si>
  <si>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</si>
  <si>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</si>
  <si>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</si>
  <si>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</si>
  <si>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</si>
  <si>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</si>
  <si>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</si>
  <si>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</si>
  <si>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</si>
  <si>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</si>
  <si>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</si>
  <si>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</si>
  <si>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</si>
  <si>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</si>
  <si>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</si>
  <si>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</si>
  <si>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</si>
  <si>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</si>
  <si>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</si>
  <si>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</si>
  <si>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</si>
  <si>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</si>
  <si>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</si>
  <si>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</si>
  <si>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</si>
  <si>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</si>
  <si>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</si>
  <si>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</si>
  <si>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</si>
  <si>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</si>
  <si>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</si>
  <si>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</si>
  <si>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</si>
  <si>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</si>
  <si>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</si>
  <si>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</si>
  <si>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</si>
  <si>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</si>
  <si>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</si>
  <si>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</si>
  <si>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</si>
  <si>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</si>
  <si>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</si>
  <si>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</si>
  <si>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</si>
  <si>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</si>
  <si>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</si>
  <si>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</si>
  <si>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</si>
  <si>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</si>
  <si>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</si>
  <si>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</si>
  <si>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</si>
  <si>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</si>
  <si>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</si>
  <si>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</si>
  <si>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</si>
  <si>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</si>
  <si>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</si>
  <si>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</si>
  <si>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</si>
  <si>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</si>
  <si>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</si>
  <si>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</si>
  <si>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</si>
  <si>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</si>
  <si>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</si>
  <si>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</si>
  <si>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</si>
  <si>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</si>
  <si>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</si>
  <si>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</si>
  <si>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</si>
  <si>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</si>
  <si>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</si>
  <si>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</si>
  <si>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</si>
  <si>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</si>
  <si>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</si>
  <si>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</si>
  <si>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</si>
  <si>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</si>
  <si>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</si>
  <si>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</si>
  <si>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</si>
  <si>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</si>
  <si>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</si>
  <si>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</si>
  <si>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</si>
  <si>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</si>
  <si>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</si>
  <si>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</si>
  <si>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</si>
  <si>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</si>
  <si>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</si>
  <si>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</si>
  <si>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</si>
  <si>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</si>
  <si>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</si>
  <si>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</si>
  <si>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</si>
  <si>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</si>
  <si>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</si>
  <si>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</si>
  <si>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</si>
  <si>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</si>
  <si>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</si>
  <si>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</si>
  <si>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</si>
  <si>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</si>
  <si>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</si>
  <si>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</si>
  <si>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</si>
  <si>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</si>
  <si>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</si>
  <si>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</si>
  <si>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</si>
  <si>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</si>
  <si>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</si>
  <si>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</si>
  <si>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</si>
  <si>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</si>
  <si>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</si>
  <si>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</si>
  <si>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</si>
  <si>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</si>
  <si>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</si>
  <si>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</si>
  <si>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</si>
  <si>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</si>
  <si>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</si>
  <si>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</si>
  <si>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</si>
  <si>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</si>
  <si>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</si>
  <si>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</si>
  <si>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</si>
  <si>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</si>
  <si>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</si>
  <si>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</si>
  <si>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</si>
  <si>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</si>
  <si>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</si>
  <si>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</si>
  <si>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</si>
  <si>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</si>
  <si>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</si>
  <si>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</si>
  <si>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</si>
  <si>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</si>
  <si>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</si>
  <si>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</si>
  <si>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</si>
  <si>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</si>
  <si>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</si>
  <si>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</si>
  <si>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</si>
  <si>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</si>
  <si>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</si>
  <si>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</si>
  <si>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</si>
  <si>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</si>
  <si>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</si>
  <si>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</si>
  <si>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</si>
  <si>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</si>
  <si>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</si>
  <si>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</si>
  <si>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</si>
  <si>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</si>
  <si>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</si>
  <si>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</si>
  <si>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</si>
  <si>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</si>
  <si>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</si>
  <si>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</si>
  <si>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</si>
  <si>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</si>
  <si>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</si>
  <si>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</si>
  <si>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</si>
  <si>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</si>
  <si>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</si>
  <si>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</si>
  <si>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</si>
  <si>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</si>
  <si>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</si>
  <si>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</si>
  <si>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</si>
  <si>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</si>
  <si>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</si>
  <si>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</si>
  <si>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</si>
  <si>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</si>
  <si>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</si>
  <si>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</si>
  <si>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</si>
  <si>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</si>
  <si>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</si>
  <si>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</si>
  <si>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</si>
  <si>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</si>
  <si>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</si>
  <si>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</si>
  <si>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</si>
  <si>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</si>
  <si>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</si>
  <si>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</si>
  <si>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</si>
  <si>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</si>
  <si>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</si>
  <si>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</si>
  <si>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</si>
  <si>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</si>
  <si>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</si>
  <si>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</si>
  <si>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</si>
  <si>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</si>
  <si>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</si>
  <si>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</si>
  <si>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</si>
  <si>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</si>
  <si>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</si>
  <si>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</si>
  <si>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</si>
  <si>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</si>
  <si>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</si>
  <si>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</si>
  <si>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</si>
  <si>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</si>
  <si>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</si>
  <si>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</si>
  <si>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</si>
  <si>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</si>
  <si>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</si>
  <si>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</si>
  <si>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</si>
  <si>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</si>
  <si>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</si>
  <si>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</si>
  <si>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</si>
  <si>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</si>
  <si>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</si>
  <si>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</si>
  <si>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</si>
  <si>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</si>
  <si>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</si>
  <si>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</si>
  <si>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</si>
  <si>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</si>
  <si>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</si>
  <si>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</si>
  <si>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</si>
  <si>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</si>
  <si>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</si>
  <si>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</si>
  <si>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</si>
  <si>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</si>
  <si>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</si>
  <si>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</si>
  <si>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</si>
  <si>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</si>
  <si>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</si>
  <si>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</si>
  <si>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</si>
  <si>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</si>
  <si>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</si>
  <si>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</si>
  <si>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</si>
  <si>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</si>
  <si>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</si>
  <si>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</si>
  <si>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</si>
  <si>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</si>
  <si>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</si>
  <si>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</si>
  <si>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</si>
  <si>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</si>
  <si>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</si>
  <si>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</si>
  <si>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</si>
  <si>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</si>
  <si>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</si>
  <si>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</si>
  <si>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</si>
  <si>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</si>
  <si>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</si>
  <si>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</si>
  <si>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</si>
  <si>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</si>
  <si>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</si>
  <si>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</si>
  <si>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</si>
  <si>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</si>
  <si>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</si>
  <si>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</si>
  <si>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</si>
  <si>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</si>
  <si>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</si>
  <si>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</si>
  <si>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</si>
  <si>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</si>
  <si>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</si>
  <si>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</si>
  <si>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</si>
  <si>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</si>
  <si>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</si>
  <si>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</si>
  <si>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</si>
  <si>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</si>
  <si>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</si>
  <si>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</si>
  <si>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</si>
  <si>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</si>
  <si>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</si>
  <si>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</si>
  <si>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</si>
  <si>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</si>
  <si>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</si>
  <si>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</si>
  <si>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</si>
  <si>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</si>
  <si>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</si>
  <si>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</si>
  <si>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</si>
  <si>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</si>
  <si>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</si>
  <si>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</si>
  <si>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</si>
  <si>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</si>
  <si>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</si>
  <si>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</si>
  <si>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</si>
  <si>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</si>
  <si>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</si>
  <si>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</si>
  <si>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</si>
  <si>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</si>
  <si>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</si>
  <si>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</si>
  <si>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</si>
  <si>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</si>
  <si>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</si>
  <si>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</si>
  <si>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</si>
  <si>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</si>
  <si>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</si>
  <si>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</si>
  <si>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</si>
  <si>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</si>
  <si>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</si>
  <si>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</si>
  <si>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</si>
  <si>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</si>
  <si>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</si>
  <si>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</si>
  <si>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</si>
  <si>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</si>
  <si>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</si>
  <si>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</si>
  <si>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</si>
  <si>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</si>
  <si>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</si>
  <si>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</si>
  <si>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</si>
  <si>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</si>
  <si>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</si>
  <si>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</si>
  <si>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</si>
  <si>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</si>
  <si>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</si>
  <si>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</si>
  <si>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</si>
  <si>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</si>
  <si>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</si>
  <si>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</si>
  <si>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</si>
  <si>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</si>
  <si>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</si>
  <si>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</si>
  <si>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</si>
  <si>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</si>
  <si>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</si>
  <si>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</si>
  <si>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</si>
  <si>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</si>
  <si>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</si>
  <si>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</si>
  <si>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</si>
  <si>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</si>
  <si>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</si>
  <si>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</si>
  <si>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</si>
  <si>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</si>
  <si>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</si>
  <si>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</si>
  <si>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</si>
  <si>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</si>
  <si>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</si>
  <si>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</si>
  <si>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</si>
  <si>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</si>
  <si>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</si>
  <si>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</si>
  <si>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</si>
  <si>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</si>
  <si>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</si>
  <si>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</si>
  <si>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</si>
  <si>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</si>
  <si>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</si>
  <si>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</si>
  <si>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</si>
  <si>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</si>
  <si>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</si>
  <si>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</si>
  <si>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</si>
  <si>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</si>
  <si>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</si>
  <si>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</si>
  <si>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</si>
  <si>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</si>
  <si>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</si>
  <si>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</si>
  <si>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</si>
  <si>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</si>
  <si>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</si>
  <si>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</si>
  <si>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</si>
  <si>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</si>
  <si>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</si>
  <si>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</si>
  <si>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</si>
  <si>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</si>
  <si>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</si>
  <si>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</si>
  <si>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</si>
  <si>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</si>
  <si>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</si>
  <si>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</si>
  <si>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</si>
  <si>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</si>
  <si>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</si>
  <si>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</si>
  <si>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</si>
  <si>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</si>
  <si>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</si>
  <si>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</si>
  <si>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</si>
  <si>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</si>
  <si>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</si>
  <si>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</si>
  <si>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</si>
  <si>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</si>
  <si>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</si>
  <si>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</si>
  <si>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</si>
  <si>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</si>
  <si>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</si>
  <si>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</si>
  <si>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</si>
  <si>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</si>
  <si>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</si>
  <si>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</si>
  <si>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</si>
  <si>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</si>
  <si>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</si>
  <si>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</si>
  <si>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</si>
  <si>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</si>
  <si>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</si>
  <si>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</si>
  <si>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</si>
  <si>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</si>
  <si>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</si>
  <si>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</si>
  <si>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</si>
  <si>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</si>
  <si>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</si>
  <si>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</si>
  <si>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</si>
  <si>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</si>
  <si>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</si>
  <si>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</si>
  <si>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</si>
  <si>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</si>
  <si>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</si>
  <si>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</si>
  <si>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</si>
  <si>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</si>
  <si>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</si>
  <si>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</si>
  <si>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</si>
  <si>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</si>
  <si>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</si>
  <si>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</si>
  <si>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</si>
  <si>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</si>
  <si>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</si>
  <si>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</si>
  <si>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</si>
  <si>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</si>
  <si>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</si>
  <si>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</si>
  <si>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</si>
  <si>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</si>
  <si>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</si>
  <si>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</si>
  <si>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</si>
  <si>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</si>
  <si>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</si>
  <si>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</si>
  <si>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</si>
  <si>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</si>
  <si>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</si>
  <si>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</si>
  <si>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</si>
  <si>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</si>
  <si>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</si>
  <si>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</si>
  <si>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</si>
  <si>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</si>
  <si>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</si>
  <si>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</si>
  <si>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</si>
  <si>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</si>
  <si>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</si>
  <si>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</si>
  <si>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</si>
  <si>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</si>
  <si>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</si>
  <si>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</si>
  <si>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</si>
  <si>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</si>
  <si>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</si>
  <si>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</si>
  <si>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</si>
  <si>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</si>
  <si>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</si>
  <si>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</si>
  <si>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</si>
  <si>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</si>
  <si>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</si>
  <si>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</si>
  <si>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</si>
  <si>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</si>
  <si>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</si>
  <si>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</si>
  <si>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</si>
  <si>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</si>
  <si>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</si>
  <si>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</si>
  <si>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</si>
  <si>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</si>
  <si>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</si>
  <si>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</si>
  <si>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</si>
  <si>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</si>
  <si>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</si>
  <si>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</si>
  <si>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</si>
  <si>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</si>
  <si>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</si>
  <si>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</si>
  <si>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</si>
  <si>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</si>
  <si>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</si>
  <si>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</si>
  <si>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</si>
  <si>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</si>
  <si>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</si>
  <si>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</si>
  <si>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</si>
  <si>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</si>
  <si>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</si>
  <si>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</si>
  <si>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</si>
  <si>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</si>
  <si>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</si>
  <si>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</si>
  <si>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</si>
  <si>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</si>
  <si>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</si>
  <si>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</si>
  <si>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</si>
  <si>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</si>
  <si>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</si>
  <si>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</si>
  <si>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</si>
  <si>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</si>
  <si>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</si>
  <si>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</si>
  <si>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</si>
  <si>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</si>
  <si>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</si>
  <si>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</si>
  <si>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</si>
  <si>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</si>
  <si>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</si>
  <si>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</si>
  <si>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</si>
  <si>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</si>
  <si>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</si>
  <si>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</si>
  <si>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</si>
  <si>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</si>
  <si>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</si>
  <si>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</si>
  <si>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</si>
  <si>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</si>
  <si>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</si>
  <si>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</si>
  <si>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</si>
  <si>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</si>
  <si>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</si>
  <si>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</si>
  <si>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</si>
  <si>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</si>
  <si>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</si>
  <si>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</si>
  <si>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</si>
  <si>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</si>
  <si>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</si>
  <si>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</si>
  <si>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</si>
  <si>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</si>
  <si>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</si>
  <si>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</si>
  <si>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</si>
  <si>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</si>
  <si>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</si>
  <si>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</si>
  <si>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</si>
  <si>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</si>
  <si>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</si>
  <si>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</si>
  <si>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</si>
  <si>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</si>
  <si>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</si>
  <si>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</si>
  <si>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</si>
  <si>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</si>
  <si>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</si>
  <si>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</si>
  <si>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</si>
  <si>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</si>
  <si>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</si>
  <si>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</si>
  <si>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</si>
  <si>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</si>
  <si>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</si>
  <si>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</si>
  <si>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</si>
  <si>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</si>
  <si>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</si>
  <si>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</si>
  <si>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</si>
  <si>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</si>
  <si>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</si>
  <si>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</si>
  <si>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</si>
  <si>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</si>
  <si>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</si>
  <si>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</si>
  <si>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</si>
  <si>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</si>
  <si>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</si>
  <si>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</si>
  <si>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</si>
  <si>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</si>
  <si>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</si>
  <si>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</si>
  <si>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</si>
  <si>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</si>
  <si>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</si>
  <si>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</si>
  <si>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</si>
  <si>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</si>
  <si>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</si>
  <si>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</si>
  <si>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</si>
  <si>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</si>
  <si>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</si>
  <si>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</si>
  <si>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</si>
  <si>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</si>
  <si>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</si>
  <si>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</si>
  <si>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</si>
  <si>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</si>
  <si>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</si>
  <si>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</si>
  <si>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</si>
  <si>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</si>
  <si>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</si>
  <si>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</si>
  <si>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</si>
  <si>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</si>
  <si>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</si>
  <si>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</si>
  <si>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</si>
  <si>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</si>
  <si>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</si>
  <si>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</si>
  <si>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</si>
  <si>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</si>
  <si>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</si>
  <si>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</si>
  <si>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</si>
  <si>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</si>
  <si>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</si>
  <si>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</si>
  <si>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</si>
  <si>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</si>
  <si>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</si>
  <si>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</si>
  <si>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</si>
  <si>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</si>
  <si>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</si>
  <si>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</si>
  <si>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</si>
  <si>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</si>
  <si>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</si>
  <si>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</si>
  <si>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</si>
  <si>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</si>
  <si>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</si>
  <si>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</si>
  <si>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</si>
  <si>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</si>
  <si>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</si>
  <si>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</si>
  <si>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</si>
  <si>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</si>
  <si>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</si>
  <si>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</si>
  <si>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</si>
  <si>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</si>
  <si>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</si>
  <si>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</si>
  <si>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</si>
  <si>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</si>
  <si>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</si>
  <si>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</si>
  <si>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</si>
  <si>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</si>
  <si>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</si>
  <si>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</si>
  <si>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</si>
  <si>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</si>
  <si>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</si>
  <si>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</si>
  <si>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</si>
  <si>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</si>
  <si>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</si>
  <si>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</si>
  <si>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</si>
  <si>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</si>
  <si>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</si>
  <si>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</si>
  <si>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</si>
  <si>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</si>
  <si>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</si>
  <si>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</si>
  <si>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</si>
  <si>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</si>
  <si>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</si>
  <si>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</si>
  <si>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</si>
  <si>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</si>
  <si>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</si>
  <si>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</si>
  <si>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</si>
  <si>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</si>
  <si>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</si>
  <si>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</si>
  <si>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</si>
  <si>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</si>
  <si>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</si>
  <si>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</si>
  <si>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</si>
  <si>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</si>
  <si>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</si>
  <si>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</si>
  <si>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</si>
  <si>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</si>
  <si>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</si>
  <si>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</si>
  <si>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</si>
  <si>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</si>
  <si>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</si>
  <si>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</si>
  <si>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</si>
  <si>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</si>
  <si>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</si>
  <si>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</si>
  <si>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</si>
  <si>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</si>
  <si>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</si>
  <si>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</si>
  <si>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</si>
  <si>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</si>
  <si>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</si>
  <si>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</si>
  <si>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</si>
  <si>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</si>
  <si>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</si>
  <si>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</si>
  <si>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</si>
  <si>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</si>
  <si>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</si>
  <si>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</si>
  <si>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</si>
  <si>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</si>
  <si>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</si>
  <si>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</si>
  <si>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</si>
  <si>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</si>
  <si>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</si>
  <si>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</si>
  <si>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</si>
  <si>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</si>
  <si>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</si>
  <si>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</si>
  <si>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</si>
  <si>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</si>
  <si>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</si>
  <si>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</si>
  <si>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</si>
  <si>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</si>
  <si>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</si>
  <si>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</si>
  <si>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</si>
  <si>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</si>
  <si>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</si>
  <si>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</si>
  <si>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</si>
  <si>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</si>
  <si>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</si>
  <si>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</si>
  <si>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</si>
  <si>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</si>
  <si>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</si>
  <si>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</si>
  <si>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</si>
  <si>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</si>
  <si>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</si>
  <si>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</si>
  <si>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</si>
  <si>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</si>
  <si>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</si>
  <si>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</si>
  <si>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</si>
  <si>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</si>
  <si>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</si>
  <si>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</si>
  <si>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</si>
  <si>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</si>
  <si>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</si>
  <si>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</si>
  <si>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</si>
  <si>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</si>
  <si>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</si>
  <si>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</si>
  <si>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</si>
  <si>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</si>
  <si>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</si>
  <si>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</si>
  <si>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</si>
  <si>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</si>
  <si>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</si>
  <si>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</si>
  <si>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</si>
  <si>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</si>
  <si>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</si>
  <si>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</si>
  <si>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</si>
  <si>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</si>
  <si>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</si>
  <si>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</si>
  <si>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</si>
  <si>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</si>
  <si>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</si>
  <si>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</si>
  <si>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</si>
  <si>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</si>
  <si>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</si>
  <si>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</si>
  <si>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</si>
  <si>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</si>
  <si>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</si>
  <si>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</si>
  <si>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</si>
  <si>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</si>
  <si>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</si>
  <si>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</si>
  <si>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</si>
  <si>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</si>
  <si>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</si>
  <si>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</si>
  <si>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</si>
  <si>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</si>
  <si>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</si>
  <si>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</si>
  <si>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</si>
  <si>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</si>
  <si>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</si>
  <si>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</si>
  <si>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</si>
  <si>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</si>
  <si>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</si>
  <si>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</si>
  <si>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</si>
  <si>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</si>
  <si>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</si>
  <si>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</si>
  <si>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</si>
  <si>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</si>
  <si>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</si>
  <si>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</si>
  <si>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</si>
  <si>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</si>
  <si>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</si>
  <si>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</si>
  <si>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</si>
  <si>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</si>
  <si>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</si>
  <si>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</si>
  <si>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</si>
  <si>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</si>
  <si>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</si>
  <si>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</si>
  <si>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</si>
  <si>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</si>
  <si>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</si>
  <si>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</si>
  <si>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</si>
  <si>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</si>
  <si>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</si>
  <si>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</si>
  <si>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</si>
  <si>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</si>
  <si>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</si>
  <si>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</si>
  <si>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</si>
  <si>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</si>
  <si>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</si>
  <si>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</si>
  <si>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</si>
  <si>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</si>
  <si>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</si>
  <si>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</si>
  <si>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</si>
  <si>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</si>
  <si>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</si>
  <si>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</si>
  <si>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</si>
  <si>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</si>
  <si>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</si>
  <si>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</si>
  <si>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</si>
  <si>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</si>
  <si>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</si>
  <si>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</si>
  <si>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</si>
  <si>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</si>
  <si>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</si>
  <si>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</si>
  <si>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</si>
  <si>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</si>
  <si>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</si>
  <si>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</si>
  <si>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</si>
  <si>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</si>
  <si>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</si>
  <si>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</si>
  <si>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</si>
  <si>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</si>
  <si>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</si>
  <si>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</si>
  <si>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</si>
  <si>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</si>
  <si>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</si>
  <si>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</si>
  <si>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</si>
  <si>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</si>
  <si>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</si>
  <si>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</si>
  <si>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</si>
  <si>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</si>
  <si>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</si>
  <si>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</si>
  <si>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</si>
  <si>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</si>
  <si>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</si>
  <si>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</si>
  <si>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</si>
  <si>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</si>
  <si>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</si>
  <si>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</si>
  <si>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</si>
  <si>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</si>
  <si>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</si>
  <si>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</si>
  <si>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</si>
  <si>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</si>
  <si>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</si>
  <si>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</si>
  <si>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</si>
  <si>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</si>
  <si>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</si>
  <si>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</si>
  <si>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</si>
  <si>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</si>
  <si>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</si>
  <si>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</si>
  <si>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</si>
  <si>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</si>
  <si>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</si>
  <si>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</si>
  <si>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</si>
  <si>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</si>
  <si>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</si>
  <si>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</si>
  <si>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</si>
  <si>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</si>
  <si>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</si>
  <si>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</si>
  <si>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</si>
  <si>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</si>
  <si>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</si>
  <si>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</si>
  <si>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</si>
  <si>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</si>
  <si>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</si>
  <si>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</si>
  <si>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</si>
  <si>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</si>
  <si>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</si>
  <si>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</si>
  <si>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</si>
  <si>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</si>
  <si>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</si>
  <si>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</si>
  <si>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</si>
  <si>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</si>
  <si>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</si>
  <si>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</si>
  <si>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</si>
  <si>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</si>
  <si>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</si>
  <si>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</si>
  <si>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</si>
  <si>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</si>
  <si>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</si>
  <si>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</si>
  <si>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</si>
  <si>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</si>
  <si>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</si>
  <si>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</si>
  <si>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</si>
  <si>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</si>
  <si>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</si>
  <si>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</si>
  <si>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</si>
  <si>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</si>
  <si>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</si>
  <si>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</si>
  <si>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</si>
  <si>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</si>
  <si>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</si>
  <si>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</si>
  <si>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</si>
  <si>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</si>
  <si>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</si>
  <si>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</si>
  <si>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</si>
  <si>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</si>
  <si>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</si>
  <si>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</si>
  <si>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</si>
  <si>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</si>
  <si>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</si>
  <si>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</si>
  <si>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</si>
  <si>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</si>
  <si>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</si>
  <si>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</si>
  <si>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</si>
  <si>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</si>
  <si>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</si>
  <si>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</si>
  <si>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</si>
  <si>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</si>
  <si>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</si>
  <si>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</si>
  <si>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</si>
  <si>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</si>
  <si>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</si>
  <si>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</si>
  <si>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</si>
  <si>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</si>
  <si>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</si>
  <si>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</si>
  <si>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</si>
  <si>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</si>
  <si>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</si>
  <si>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</si>
  <si>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</si>
  <si>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</si>
  <si>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</si>
  <si>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</si>
  <si>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</si>
  <si>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</si>
  <si>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</si>
  <si>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</si>
  <si>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</si>
  <si>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</si>
  <si>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</si>
  <si>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</si>
  <si>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</si>
  <si>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</si>
  <si>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</si>
  <si>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</si>
  <si>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</si>
  <si>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</si>
  <si>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</si>
  <si>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</si>
  <si>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</si>
  <si>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</si>
  <si>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</si>
  <si>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</si>
  <si>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</si>
  <si>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</si>
  <si>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</si>
  <si>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</si>
  <si>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</si>
  <si>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</si>
  <si>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</si>
  <si>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</si>
  <si>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</si>
  <si>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</si>
  <si>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</si>
  <si>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</si>
  <si>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</si>
  <si>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</si>
  <si>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</si>
  <si>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</si>
  <si>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</si>
  <si>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</si>
  <si>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</si>
  <si>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</si>
  <si>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</si>
  <si>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</si>
  <si>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</si>
  <si>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</si>
  <si>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</si>
  <si>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</si>
  <si>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</si>
  <si>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</si>
  <si>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</si>
  <si>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</si>
  <si>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</si>
  <si>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</si>
  <si>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</si>
  <si>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</si>
  <si>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</si>
  <si>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</si>
  <si>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</si>
  <si>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</si>
  <si>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</si>
  <si>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</si>
  <si>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</si>
  <si>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</si>
  <si>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</si>
  <si>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</si>
  <si>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</si>
  <si>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</si>
  <si>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</si>
  <si>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</si>
  <si>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</si>
  <si>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</si>
  <si>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</si>
  <si>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</si>
  <si>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</si>
  <si>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</si>
  <si>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</si>
  <si>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</si>
  <si>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</si>
  <si>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</si>
  <si>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</si>
  <si>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</si>
  <si>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</si>
  <si>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</si>
  <si>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</si>
  <si>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</si>
  <si>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</si>
  <si>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</si>
  <si>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</si>
  <si>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</si>
  <si>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</si>
  <si>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</si>
  <si>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</si>
  <si>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</si>
  <si>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</si>
  <si>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</si>
  <si>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</si>
  <si>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</si>
  <si>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</si>
  <si>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</si>
  <si>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</si>
  <si>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</si>
  <si>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</si>
  <si>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</si>
  <si>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</si>
  <si>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</si>
  <si>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</si>
  <si>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</si>
  <si>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</si>
  <si>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</si>
  <si>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</si>
  <si>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</si>
  <si>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</si>
  <si>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</si>
  <si>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</si>
  <si>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</si>
  <si>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</si>
  <si>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</si>
  <si>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</si>
  <si>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</si>
  <si>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</si>
  <si>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</si>
  <si>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</si>
  <si>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</si>
  <si>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</si>
  <si>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</si>
  <si>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</si>
  <si>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</si>
  <si>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</si>
  <si>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</si>
  <si>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</si>
  <si>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</si>
  <si>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</si>
  <si>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</si>
  <si>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</si>
  <si>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</si>
  <si>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</si>
  <si>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</si>
  <si>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</si>
  <si>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</si>
  <si>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</si>
  <si>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</si>
  <si>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</si>
  <si>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</si>
  <si>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</si>
  <si>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</si>
  <si>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</si>
  <si>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</si>
  <si>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</si>
  <si>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</si>
  <si>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</si>
  <si>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</si>
  <si>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</si>
  <si>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</si>
  <si>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</si>
  <si>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</si>
  <si>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</si>
  <si>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</si>
  <si>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</si>
  <si>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</si>
  <si>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</si>
  <si>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</si>
  <si>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</si>
  <si>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</si>
  <si>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</si>
  <si>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</si>
  <si>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</si>
  <si>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</si>
  <si>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</si>
  <si>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</si>
  <si>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</si>
  <si>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</si>
  <si>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</si>
  <si>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</si>
  <si>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</si>
  <si>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</si>
  <si>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</si>
  <si>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</si>
  <si>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</si>
  <si>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</si>
  <si>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</si>
  <si>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</si>
  <si>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</si>
  <si>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</si>
  <si>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</si>
  <si>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</si>
  <si>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</si>
  <si>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</si>
  <si>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</si>
  <si>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</si>
  <si>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</si>
  <si>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</si>
  <si>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</si>
  <si>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</si>
  <si>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</si>
  <si>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</si>
  <si>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</si>
  <si>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</si>
  <si>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</si>
  <si>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</si>
  <si>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</si>
  <si>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</si>
  <si>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</si>
  <si>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</si>
  <si>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</si>
  <si>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</si>
  <si>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</si>
  <si>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</si>
  <si>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</si>
  <si>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</si>
  <si>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</si>
  <si>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</si>
  <si>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</si>
  <si>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</si>
  <si>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</si>
  <si>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</si>
  <si>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</si>
  <si>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</si>
  <si>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</si>
  <si>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</si>
  <si>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</si>
  <si>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</si>
  <si>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</si>
  <si>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</si>
  <si>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</si>
  <si>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</si>
  <si>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</si>
  <si>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</si>
  <si>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</si>
  <si>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</si>
  <si>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</si>
  <si>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</si>
  <si>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</si>
  <si>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</si>
  <si>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</si>
  <si>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</si>
  <si>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</si>
  <si>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</si>
  <si>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</si>
  <si>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</si>
  <si>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</si>
  <si>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</si>
  <si>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</si>
  <si>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</si>
  <si>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</si>
  <si>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</si>
  <si>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</si>
  <si>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</si>
  <si>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</si>
  <si>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</si>
  <si>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</si>
  <si>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</si>
  <si>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</si>
  <si>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</si>
  <si>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</si>
  <si>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</si>
  <si>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</si>
  <si>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</si>
  <si>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</si>
  <si>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</si>
  <si>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</si>
  <si>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</si>
  <si>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</si>
  <si>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</si>
  <si>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</si>
  <si>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</si>
  <si>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</si>
  <si>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</si>
  <si>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</si>
  <si>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</si>
  <si>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</si>
  <si>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</si>
  <si>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</si>
  <si>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</si>
  <si>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</si>
  <si>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</si>
  <si>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</si>
  <si>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</si>
  <si>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</si>
  <si>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</si>
  <si>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</si>
  <si>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</si>
  <si>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</si>
  <si>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</si>
  <si>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</si>
  <si>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</si>
  <si>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</si>
  <si>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</si>
  <si>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</si>
  <si>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</si>
  <si>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</si>
  <si>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</si>
  <si>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</si>
  <si>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</si>
  <si>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</si>
  <si>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</si>
  <si>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</si>
  <si>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</si>
  <si>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</si>
  <si>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</si>
  <si>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</si>
  <si>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</si>
  <si>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</si>
  <si>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</si>
  <si>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</si>
  <si>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</si>
  <si>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</si>
  <si>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</si>
  <si>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</si>
  <si>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</si>
  <si>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</si>
  <si>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</si>
  <si>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</si>
  <si>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</si>
  <si>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</si>
  <si>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</si>
  <si>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</si>
  <si>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</si>
  <si>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</si>
  <si>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</si>
  <si>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</si>
  <si>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</si>
  <si>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</si>
  <si>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</si>
  <si>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</si>
  <si>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</si>
  <si>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</si>
  <si>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</si>
  <si>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</si>
  <si>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</si>
  <si>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</si>
  <si>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</si>
  <si>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</si>
  <si>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</si>
  <si>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</si>
  <si>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</si>
  <si>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</si>
  <si>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</si>
  <si>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</si>
  <si>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</si>
  <si>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</si>
  <si>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</si>
  <si>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</si>
  <si>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</si>
  <si>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</si>
  <si>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</si>
  <si>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</si>
  <si>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</si>
  <si>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</si>
  <si>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</si>
  <si>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</si>
  <si>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</si>
  <si>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</si>
  <si>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</si>
  <si>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</si>
  <si>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</si>
  <si>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</si>
  <si>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</si>
  <si>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</si>
  <si>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</si>
  <si>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</si>
  <si>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</si>
  <si>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</si>
  <si>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</si>
  <si>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</si>
  <si>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</si>
  <si>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</si>
  <si>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</si>
  <si>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</si>
  <si>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</si>
  <si>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</si>
  <si>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</si>
  <si>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</si>
  <si>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</si>
  <si>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</si>
  <si>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</si>
  <si>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</si>
  <si>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</si>
  <si>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</si>
  <si>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</si>
  <si>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</si>
  <si>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</si>
  <si>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</si>
  <si>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</si>
  <si>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</si>
  <si>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</si>
  <si>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</si>
  <si>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</si>
  <si>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</si>
  <si>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</si>
  <si>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</si>
  <si>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</si>
  <si>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</si>
  <si>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</si>
  <si>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</si>
  <si>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</si>
  <si>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</si>
  <si>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</si>
  <si>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</si>
  <si>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</si>
  <si>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</si>
  <si>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</si>
  <si>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</si>
  <si>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</si>
  <si>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</si>
  <si>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</si>
  <si>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</si>
  <si>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</si>
  <si>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</si>
  <si>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</si>
  <si>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</si>
  <si>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</si>
  <si>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</si>
  <si>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</si>
  <si>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</si>
  <si>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</si>
  <si>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</si>
  <si>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</si>
  <si>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</si>
  <si>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</si>
  <si>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</si>
  <si>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</si>
  <si>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</si>
  <si>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</si>
  <si>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</si>
  <si>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</si>
  <si>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</si>
  <si>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</si>
  <si>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</si>
  <si>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</si>
  <si>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</si>
  <si>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</si>
  <si>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</si>
  <si>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</si>
  <si>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</si>
  <si>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</si>
  <si>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</si>
  <si>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</si>
  <si>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</si>
  <si>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</si>
  <si>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</si>
  <si>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</si>
  <si>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</si>
  <si>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</si>
  <si>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</si>
  <si>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</si>
  <si>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</si>
  <si>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</si>
  <si>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</si>
  <si>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</si>
  <si>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</si>
  <si>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</si>
  <si>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</si>
  <si>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</si>
  <si>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</si>
  <si>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</si>
  <si>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</si>
  <si>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</si>
  <si>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</si>
  <si>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</si>
  <si>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</si>
  <si>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</si>
  <si>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</si>
  <si>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</si>
  <si>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</si>
  <si>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</si>
  <si>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</si>
  <si>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</si>
  <si>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</si>
  <si>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</si>
  <si>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</si>
  <si>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</si>
  <si>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</si>
  <si>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</si>
  <si>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</si>
  <si>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</si>
  <si>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</si>
  <si>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</si>
  <si>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</si>
  <si>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</si>
  <si>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</si>
  <si>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</si>
  <si>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</si>
  <si>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</si>
  <si>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</si>
  <si>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</si>
  <si>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</si>
  <si>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</si>
  <si>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</si>
  <si>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</si>
  <si>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</si>
  <si>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</si>
  <si>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</si>
  <si>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</si>
  <si>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</si>
  <si>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</si>
  <si>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</si>
  <si>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</si>
  <si>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</si>
  <si>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</si>
  <si>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</si>
  <si>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</si>
  <si>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</si>
  <si>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</si>
  <si>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</si>
  <si>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</si>
  <si>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</si>
  <si>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</si>
  <si>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</si>
  <si>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</si>
  <si>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</si>
  <si>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</si>
  <si>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</si>
  <si>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</si>
  <si>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</si>
  <si>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</si>
  <si>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</si>
  <si>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</si>
  <si>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</si>
  <si>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</si>
  <si>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</si>
  <si>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</si>
  <si>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</si>
  <si>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</si>
  <si>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</si>
  <si>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</si>
  <si>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</si>
  <si>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</si>
  <si>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</si>
  <si>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</si>
  <si>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</si>
  <si>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</si>
  <si>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</si>
  <si>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</si>
  <si>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</si>
  <si>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</si>
  <si>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</si>
  <si>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</si>
  <si>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</si>
  <si>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</si>
  <si>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</si>
  <si>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</si>
  <si>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</si>
  <si>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</si>
  <si>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</si>
  <si>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</si>
  <si>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</si>
  <si>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</si>
  <si>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</si>
  <si>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</si>
  <si>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</si>
  <si>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</si>
  <si>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</si>
  <si>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</si>
  <si>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</si>
  <si>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</si>
  <si>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</si>
  <si>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</si>
  <si>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</si>
  <si>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</si>
  <si>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</si>
  <si>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</si>
  <si>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</si>
  <si>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</si>
  <si>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</si>
  <si>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</si>
  <si>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</si>
  <si>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</si>
  <si>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</si>
  <si>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</si>
  <si>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</si>
  <si>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</si>
  <si>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</si>
  <si>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</si>
  <si>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</si>
  <si>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</si>
  <si>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</si>
  <si>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</si>
  <si>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</si>
  <si>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</si>
  <si>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</si>
  <si>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</si>
  <si>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</si>
  <si>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</si>
  <si>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</si>
  <si>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</si>
  <si>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</si>
  <si>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</si>
  <si>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</si>
  <si>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</si>
  <si>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</si>
  <si>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</si>
  <si>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</si>
  <si>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</si>
  <si>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</si>
  <si>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</si>
  <si>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</si>
  <si>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</si>
  <si>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</si>
  <si>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</si>
  <si>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</si>
  <si>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</si>
  <si>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</si>
  <si>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</si>
  <si>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</si>
  <si>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</si>
  <si>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</si>
  <si>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</si>
  <si>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</si>
  <si>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</si>
  <si>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</si>
  <si>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</si>
  <si>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</si>
  <si>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</si>
  <si>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</si>
  <si>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</si>
  <si>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</si>
  <si>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</si>
  <si>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</si>
  <si>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</si>
  <si>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</si>
  <si>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</si>
  <si>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</si>
  <si>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</si>
  <si>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</si>
  <si>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</si>
  <si>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</si>
  <si>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</si>
  <si>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</si>
  <si>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</si>
  <si>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</si>
  <si>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</si>
  <si>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</si>
  <si>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</si>
  <si>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</si>
  <si>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</si>
  <si>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</si>
  <si>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</si>
  <si>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</si>
  <si>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</si>
  <si>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</si>
  <si>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</si>
  <si>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</si>
  <si>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</si>
  <si>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</si>
  <si>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</si>
  <si>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</si>
  <si>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</si>
  <si>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</si>
  <si>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</si>
  <si>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</si>
  <si>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</si>
  <si>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</si>
  <si>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</si>
  <si>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</si>
  <si>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</si>
  <si>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</si>
  <si>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</si>
  <si>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</si>
  <si>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</si>
  <si>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</si>
  <si>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</si>
  <si>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</si>
  <si>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</si>
  <si>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</si>
  <si>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</si>
  <si>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</si>
  <si>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</si>
  <si>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</si>
  <si>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</si>
  <si>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</si>
  <si>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</si>
  <si>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</si>
  <si>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</si>
  <si>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</si>
  <si>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</si>
  <si>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</si>
  <si>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</si>
  <si>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</si>
  <si>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</si>
  <si>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</si>
  <si>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</si>
  <si>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</si>
  <si>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</si>
  <si>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</si>
  <si>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</si>
  <si>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</si>
  <si>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</si>
  <si>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</si>
  <si>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</si>
  <si>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</si>
  <si>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</si>
  <si>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</si>
  <si>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</si>
  <si>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</si>
  <si>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</si>
  <si>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</si>
  <si>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</si>
  <si>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</si>
  <si>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</si>
  <si>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</si>
  <si>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</si>
  <si>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</si>
  <si>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</si>
  <si>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</si>
  <si>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</si>
  <si>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</si>
  <si>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</si>
  <si>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</si>
  <si>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</si>
  <si>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</si>
  <si>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</si>
  <si>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</si>
  <si>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</si>
  <si>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</si>
  <si>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</si>
  <si>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</si>
  <si>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</si>
  <si>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</si>
  <si>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</si>
  <si>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</si>
  <si>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</si>
  <si>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</si>
  <si>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</si>
  <si>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</si>
  <si>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</si>
  <si>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</si>
  <si>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</si>
  <si>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</si>
  <si>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</si>
  <si>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</si>
  <si>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</si>
  <si>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</si>
  <si>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</si>
  <si>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</si>
  <si>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</si>
  <si>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</si>
  <si>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</si>
  <si>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</si>
  <si>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</si>
  <si>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</si>
  <si>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</si>
  <si>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</si>
  <si>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</si>
  <si>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</si>
  <si>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</si>
  <si>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</si>
  <si>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</si>
  <si>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</si>
  <si>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</si>
  <si>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</si>
  <si>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</si>
  <si>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</si>
  <si>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</si>
  <si>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</si>
  <si>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</si>
  <si>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</si>
  <si>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</si>
  <si>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</si>
  <si>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</si>
  <si>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</si>
  <si>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</si>
  <si>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</si>
  <si>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</si>
  <si>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</si>
  <si>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</si>
  <si>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</si>
  <si>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</si>
  <si>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</si>
  <si>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</si>
  <si>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</si>
  <si>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</si>
  <si>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</si>
  <si>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</si>
  <si>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</si>
  <si>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</si>
  <si>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</si>
  <si>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</si>
  <si>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</si>
  <si>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</si>
  <si>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</si>
  <si>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</si>
  <si>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</si>
  <si>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</si>
  <si>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</si>
  <si>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</si>
  <si>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</si>
  <si>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</si>
  <si>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</si>
  <si>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</si>
  <si>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</si>
  <si>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</si>
  <si>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</si>
  <si>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</si>
  <si>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</si>
  <si>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</si>
  <si>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</si>
  <si>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</si>
  <si>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</si>
  <si>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</si>
  <si>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</si>
  <si>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</si>
  <si>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</si>
  <si>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</si>
  <si>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</si>
  <si>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</si>
  <si>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</si>
  <si>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</si>
  <si>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</si>
  <si>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</si>
  <si>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</si>
  <si>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</si>
  <si>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</si>
  <si>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</si>
  <si>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</si>
  <si>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</si>
  <si>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</si>
  <si>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</si>
  <si>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</si>
  <si>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</si>
  <si>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</si>
  <si>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</si>
  <si>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</si>
  <si>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</si>
  <si>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</si>
  <si>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</si>
  <si>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</si>
  <si>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</si>
  <si>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</si>
  <si>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</si>
  <si>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</si>
  <si>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</si>
  <si>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</si>
  <si>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</si>
  <si>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</si>
  <si>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</si>
  <si>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</si>
  <si>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</si>
  <si>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</si>
  <si>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</si>
  <si>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</si>
  <si>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</si>
  <si>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</si>
  <si>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</si>
  <si>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</si>
  <si>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</si>
  <si>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</si>
  <si>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</si>
  <si>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</si>
  <si>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</si>
  <si>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</si>
  <si>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</si>
  <si>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</si>
  <si>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</si>
  <si>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</si>
  <si>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</si>
  <si>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</si>
  <si>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</si>
  <si>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</si>
  <si>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</si>
  <si>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</si>
  <si>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</si>
  <si>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</si>
  <si>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</si>
  <si>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</si>
  <si>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</si>
  <si>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</si>
  <si>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</si>
  <si>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</si>
  <si>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</si>
  <si>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</si>
  <si>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</si>
  <si>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</si>
  <si>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</si>
  <si>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</si>
  <si>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</si>
  <si>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</si>
  <si>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</si>
  <si>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</si>
  <si>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</si>
  <si>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</si>
  <si>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</si>
  <si>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</si>
  <si>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</si>
  <si>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</si>
  <si>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</si>
  <si>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</si>
  <si>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</si>
  <si>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</si>
  <si>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</si>
  <si>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</si>
  <si>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</si>
  <si>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</si>
  <si>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</si>
  <si>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</si>
  <si>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</si>
  <si>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</si>
  <si>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</si>
  <si>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</si>
  <si>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</si>
  <si>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</si>
  <si>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</si>
  <si>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</si>
  <si>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</si>
  <si>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</si>
  <si>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</si>
  <si>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</si>
  <si>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</si>
  <si>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</si>
  <si>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</si>
  <si>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</si>
  <si>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</si>
  <si>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</si>
  <si>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</si>
  <si>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</si>
  <si>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</si>
  <si>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</si>
  <si>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</si>
  <si>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</si>
  <si>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</si>
  <si>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</si>
  <si>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</si>
  <si>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</si>
  <si>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</si>
  <si>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</si>
  <si>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</si>
  <si>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</si>
  <si>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</si>
  <si>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</si>
  <si>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</si>
  <si>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</si>
  <si>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</si>
  <si>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</si>
  <si>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</si>
  <si>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</si>
  <si>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</si>
  <si>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</si>
  <si>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</si>
  <si>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</si>
  <si>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</si>
  <si>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</si>
  <si>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</si>
  <si>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</si>
  <si>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</si>
  <si>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</si>
  <si>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</si>
  <si>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</si>
  <si>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</si>
  <si>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</si>
  <si>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</si>
  <si>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</si>
  <si>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</si>
  <si>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</si>
  <si>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</si>
  <si>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</si>
  <si>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</si>
  <si>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</si>
  <si>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</si>
  <si>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</si>
  <si>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</si>
  <si>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</si>
  <si>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</si>
  <si>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</si>
  <si>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</si>
  <si>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</si>
  <si>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</si>
  <si>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</si>
  <si>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</si>
  <si>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</si>
  <si>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</si>
  <si>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</si>
  <si>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</si>
  <si>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</si>
  <si>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</si>
  <si>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</si>
  <si>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</si>
  <si>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</si>
  <si>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</si>
  <si>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</si>
  <si>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</si>
  <si>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</si>
  <si>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</si>
  <si>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</si>
  <si>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</si>
  <si>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</si>
  <si>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</si>
  <si>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</si>
  <si>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</si>
  <si>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</si>
  <si>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</si>
  <si>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</si>
  <si>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</si>
  <si>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</si>
  <si>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</si>
  <si>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</si>
  <si>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</si>
  <si>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</si>
  <si>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</si>
  <si>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</si>
  <si>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</si>
  <si>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</si>
  <si>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</si>
  <si>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</si>
  <si>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</si>
  <si>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</si>
  <si>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</si>
  <si>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</si>
  <si>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</si>
  <si>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</si>
  <si>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</si>
  <si>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</si>
  <si>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</si>
  <si>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</si>
  <si>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</si>
  <si>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</si>
  <si>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</si>
  <si>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</si>
  <si>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</si>
  <si>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</si>
  <si>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</si>
  <si>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</si>
  <si>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</si>
  <si>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</si>
  <si>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</si>
  <si>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</si>
  <si>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</si>
  <si>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</si>
  <si>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</si>
  <si>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</si>
  <si>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</si>
  <si>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</si>
  <si>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</si>
  <si>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</si>
  <si>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</si>
  <si>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</si>
  <si>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</si>
  <si>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</si>
  <si>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</si>
  <si>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</si>
  <si>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</si>
  <si>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</si>
  <si>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</si>
  <si>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</si>
  <si>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</si>
  <si>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</si>
  <si>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</si>
  <si>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</si>
  <si>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</si>
  <si>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</si>
  <si>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</si>
  <si>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</si>
  <si>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</si>
  <si>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</si>
  <si>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</si>
  <si>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</si>
  <si>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</si>
  <si>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</si>
  <si>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</si>
  <si>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</si>
  <si>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</si>
  <si>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</si>
  <si>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</si>
  <si>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</si>
  <si>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</si>
  <si>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</si>
  <si>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</si>
  <si>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</si>
  <si>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</si>
  <si>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</si>
  <si>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</si>
  <si>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</si>
  <si>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</si>
  <si>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</si>
  <si>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</si>
  <si>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</si>
  <si>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</si>
  <si>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</si>
  <si>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</si>
  <si>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</si>
  <si>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</si>
  <si>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</si>
  <si>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</si>
  <si>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</si>
  <si>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</si>
  <si>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</si>
  <si>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</si>
  <si>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</si>
  <si>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</si>
  <si>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</si>
  <si>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</si>
  <si>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</si>
  <si>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</si>
  <si>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</si>
  <si>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</si>
  <si>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</si>
  <si>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</si>
  <si>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</si>
  <si>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</si>
  <si>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</si>
  <si>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</si>
  <si>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</si>
  <si>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</si>
  <si>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</si>
  <si>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</si>
  <si>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</si>
  <si>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</si>
  <si>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</si>
  <si>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</si>
  <si>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</si>
  <si>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</si>
  <si>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</si>
  <si>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</si>
  <si>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</si>
  <si>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</si>
  <si>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</si>
  <si>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</si>
  <si>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</si>
  <si>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</si>
  <si>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</si>
  <si>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</si>
  <si>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</si>
  <si>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</si>
  <si>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</si>
  <si>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</si>
  <si>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</si>
  <si>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</si>
  <si>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</si>
  <si>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</si>
  <si>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</si>
  <si>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</si>
  <si>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</si>
  <si>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</si>
  <si>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</si>
  <si>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</si>
  <si>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</si>
  <si>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</si>
  <si>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</si>
  <si>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</si>
  <si>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</si>
  <si>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</si>
  <si>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</si>
  <si>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</si>
  <si>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</si>
  <si>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</si>
  <si>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</si>
  <si>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</si>
  <si>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</si>
  <si>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</si>
  <si>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</si>
  <si>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</si>
  <si>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</si>
  <si>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</si>
  <si>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</si>
  <si>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</si>
  <si>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</si>
  <si>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</si>
  <si>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</si>
  <si>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</si>
  <si>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</si>
  <si>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</si>
  <si>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</si>
  <si>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</si>
  <si>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</si>
  <si>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</si>
  <si>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</si>
  <si>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</si>
  <si>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</si>
  <si>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</si>
  <si>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</si>
  <si>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</si>
  <si>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</si>
  <si>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</si>
  <si>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</si>
  <si>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</si>
  <si>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</si>
  <si>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</si>
  <si>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</si>
  <si>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</si>
  <si>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</si>
  <si>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</si>
  <si>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</si>
  <si>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</si>
  <si>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</si>
  <si>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</si>
  <si>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</si>
  <si>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</si>
  <si>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</si>
  <si>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</si>
  <si>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</si>
  <si>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</si>
  <si>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</si>
  <si>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</si>
  <si>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</si>
  <si>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</si>
  <si>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</si>
  <si>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</si>
  <si>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</si>
  <si>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</si>
  <si>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</si>
  <si>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</si>
  <si>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</si>
  <si>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</si>
  <si>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</si>
  <si>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</si>
  <si>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</si>
  <si>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</si>
  <si>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</si>
  <si>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</si>
  <si>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</si>
  <si>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</si>
  <si>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</si>
  <si>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</si>
  <si>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</si>
  <si>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</si>
  <si>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</si>
  <si>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</si>
  <si>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</si>
  <si>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</si>
  <si>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</si>
  <si>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</si>
  <si>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</si>
  <si>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</si>
  <si>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</si>
  <si>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</si>
  <si>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</si>
  <si>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</si>
  <si>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</si>
  <si>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</si>
  <si>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</si>
  <si>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</si>
  <si>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</si>
  <si>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</si>
  <si>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</si>
  <si>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</si>
  <si>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</si>
  <si>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</si>
  <si>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</si>
  <si>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</si>
  <si>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</si>
  <si>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</si>
  <si>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</si>
  <si>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</si>
  <si>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</si>
  <si>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</si>
  <si>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</si>
  <si>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</si>
  <si>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</si>
  <si>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</si>
  <si>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</si>
  <si>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</si>
  <si>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</si>
  <si>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</si>
  <si>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</si>
  <si>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</si>
  <si>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</si>
  <si>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</si>
  <si>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</si>
  <si>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</si>
  <si>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</si>
  <si>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</si>
  <si>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</si>
  <si>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</si>
  <si>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</si>
  <si>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</si>
  <si>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</si>
  <si>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</si>
  <si>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</si>
  <si>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</si>
  <si>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</si>
  <si>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</si>
  <si>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</si>
  <si>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</si>
  <si>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</si>
  <si>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</si>
  <si>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</si>
  <si>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</si>
  <si>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</si>
  <si>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</si>
  <si>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</si>
  <si>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</si>
  <si>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</si>
  <si>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</si>
  <si>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</si>
  <si>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</si>
  <si>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</si>
  <si>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</si>
  <si>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</si>
  <si>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</si>
  <si>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</si>
  <si>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</si>
  <si>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</si>
  <si>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</si>
  <si>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</si>
  <si>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</si>
  <si>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</si>
  <si>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</si>
  <si>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</si>
  <si>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</si>
  <si>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</si>
  <si>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</si>
  <si>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</si>
  <si>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</si>
  <si>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</si>
  <si>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</si>
  <si>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</si>
  <si>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</si>
  <si>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</si>
  <si>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</si>
  <si>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</si>
  <si>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</si>
  <si>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</si>
  <si>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</si>
  <si>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</si>
  <si>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</si>
  <si>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</si>
  <si>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</si>
  <si>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</si>
  <si>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</si>
  <si>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</si>
  <si>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</si>
  <si>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</si>
  <si>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</si>
  <si>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</si>
  <si>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</si>
  <si>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</si>
  <si>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</si>
  <si>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</si>
  <si>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</si>
  <si>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</si>
  <si>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</si>
  <si>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</si>
  <si>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</si>
  <si>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</si>
  <si>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</si>
  <si>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</si>
  <si>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</si>
  <si>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</si>
  <si>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</si>
  <si>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</si>
  <si>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</si>
  <si>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</si>
  <si>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</si>
  <si>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</si>
  <si>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</si>
  <si>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</si>
  <si>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</si>
  <si>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</si>
  <si>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</si>
  <si>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</si>
  <si>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</si>
  <si>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</si>
  <si>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</si>
  <si>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</si>
  <si>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</si>
  <si>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</si>
  <si>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</si>
  <si>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</si>
  <si>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</si>
  <si>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</si>
  <si>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</si>
  <si>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</si>
  <si>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</si>
  <si>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</si>
  <si>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</si>
  <si>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</si>
  <si>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</si>
  <si>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</si>
  <si>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</si>
  <si>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</si>
  <si>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</si>
  <si>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</si>
  <si>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</si>
  <si>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</si>
  <si>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</si>
  <si>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</si>
  <si>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</si>
  <si>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</si>
  <si>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</si>
  <si>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</si>
  <si>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</si>
  <si>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</si>
  <si>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</si>
  <si>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</si>
  <si>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</si>
  <si>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</si>
  <si>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</si>
  <si>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</si>
  <si>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</si>
  <si>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</si>
  <si>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</si>
  <si>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</si>
  <si>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</si>
  <si>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</si>
  <si>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</si>
  <si>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</si>
  <si>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</si>
  <si>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</si>
  <si>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</si>
  <si>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</si>
  <si>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</si>
  <si>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</si>
  <si>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</si>
  <si>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</si>
  <si>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</si>
  <si>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</si>
  <si>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</si>
  <si>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</si>
  <si>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</si>
  <si>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</si>
  <si>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</si>
  <si>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</si>
  <si>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</si>
  <si>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</si>
  <si>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</si>
  <si>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</si>
  <si>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</si>
  <si>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</si>
  <si>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</si>
  <si>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</si>
  <si>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</si>
  <si>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</si>
  <si>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</si>
  <si>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</si>
  <si>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</si>
  <si>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</si>
  <si>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</si>
  <si>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</si>
  <si>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</si>
  <si>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</si>
  <si>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</si>
  <si>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</si>
  <si>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</si>
  <si>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</si>
  <si>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</si>
  <si>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</si>
  <si>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</si>
  <si>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</si>
  <si>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</si>
  <si>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</si>
  <si>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</si>
  <si>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</si>
  <si>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</si>
  <si>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</si>
  <si>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</si>
  <si>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</si>
  <si>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</si>
  <si>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</si>
  <si>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</si>
  <si>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</si>
  <si>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</si>
  <si>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</si>
  <si>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</si>
  <si>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</si>
  <si>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</si>
  <si>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</si>
  <si>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</si>
  <si>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</si>
  <si>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</si>
  <si>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</si>
  <si>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</si>
  <si>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</si>
  <si>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</si>
  <si>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</si>
  <si>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</si>
  <si>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</si>
  <si>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</si>
  <si>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</si>
  <si>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</si>
  <si>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</si>
  <si>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</si>
  <si>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</si>
  <si>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</si>
  <si>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</si>
  <si>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</si>
  <si>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</si>
  <si>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</si>
  <si>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</si>
  <si>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</si>
  <si>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</si>
  <si>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</si>
  <si>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</si>
  <si>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</si>
  <si>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</si>
  <si>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</si>
  <si>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</si>
  <si>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</si>
  <si>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</si>
  <si>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</si>
  <si>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</si>
  <si>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</si>
  <si>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</si>
  <si>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</si>
  <si>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</si>
  <si>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</si>
  <si>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</si>
  <si>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</si>
  <si>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</si>
  <si>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</si>
  <si>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</si>
  <si>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</si>
  <si>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</si>
  <si>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</si>
  <si>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</si>
  <si>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</si>
  <si>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</si>
  <si>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</si>
  <si>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</si>
  <si>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</si>
  <si>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</si>
  <si>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</si>
  <si>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</si>
  <si>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</si>
  <si>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</si>
  <si>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</si>
  <si>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</si>
  <si>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</si>
  <si>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</si>
  <si>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</si>
  <si>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</si>
  <si>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</si>
  <si>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</si>
  <si>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</si>
  <si>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</si>
  <si>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</si>
  <si>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</si>
  <si>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</si>
  <si>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</si>
  <si>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</si>
  <si>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</si>
  <si>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</si>
  <si>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</si>
  <si>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</si>
  <si>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</si>
  <si>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</si>
  <si>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</si>
  <si>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</si>
  <si>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</si>
  <si>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</si>
  <si>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</si>
  <si>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</si>
  <si>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</si>
  <si>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</si>
  <si>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</si>
  <si>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</si>
  <si>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</si>
  <si>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</si>
  <si>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</si>
  <si>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</si>
  <si>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</si>
  <si>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</si>
  <si>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</si>
  <si>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</si>
  <si>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</si>
  <si>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</si>
  <si>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</si>
  <si>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</si>
  <si>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</si>
  <si>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</si>
  <si>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</si>
  <si>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</si>
  <si>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</si>
  <si>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</si>
  <si>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</si>
  <si>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</si>
  <si>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</si>
  <si>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</si>
  <si>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</si>
  <si>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</si>
  <si>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</si>
  <si>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</si>
  <si>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</si>
  <si>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</si>
  <si>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</si>
  <si>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</si>
  <si>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</si>
  <si>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</si>
  <si>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</si>
  <si>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</si>
  <si>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</si>
  <si>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</si>
  <si>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</si>
  <si>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</si>
  <si>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</si>
  <si>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</si>
  <si>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</si>
  <si>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</si>
  <si>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</si>
  <si>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</si>
  <si>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</si>
  <si>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</si>
  <si>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</si>
  <si>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</si>
  <si>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</si>
  <si>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</si>
  <si>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</si>
  <si>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</si>
  <si>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</si>
  <si>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</si>
  <si>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</si>
  <si>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</si>
  <si>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</si>
  <si>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</si>
  <si>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</si>
  <si>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</si>
  <si>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</si>
  <si>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</si>
  <si>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</si>
  <si>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</si>
  <si>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</si>
  <si>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</si>
  <si>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</si>
  <si>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</si>
  <si>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</si>
  <si>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</si>
  <si>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</si>
  <si>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</si>
  <si>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</si>
  <si>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</si>
  <si>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</si>
  <si>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</si>
  <si>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</si>
  <si>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</si>
  <si>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</si>
  <si>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</si>
  <si>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</si>
  <si>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</si>
  <si>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</si>
  <si>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</si>
  <si>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</si>
  <si>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</si>
  <si>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</si>
  <si>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</si>
  <si>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</si>
  <si>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</si>
  <si>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</si>
  <si>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</si>
  <si>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</si>
  <si>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</si>
  <si>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</si>
  <si>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</si>
  <si>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</si>
  <si>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</si>
  <si>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</si>
  <si>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</si>
  <si>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</si>
  <si>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</si>
  <si>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</si>
  <si>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</si>
  <si>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</si>
  <si>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</si>
  <si>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</si>
  <si>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</si>
  <si>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</si>
  <si>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</si>
  <si>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</si>
  <si>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</si>
  <si>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</si>
  <si>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</si>
  <si>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</si>
  <si>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</si>
  <si>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</si>
  <si>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</si>
  <si>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</si>
  <si>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</si>
  <si>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</si>
  <si>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</si>
  <si>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</si>
  <si>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</si>
  <si>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</si>
  <si>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</si>
  <si>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</si>
  <si>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</si>
  <si>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</si>
  <si>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</si>
  <si>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</si>
  <si>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</si>
  <si>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</si>
  <si>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</si>
  <si>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</si>
  <si>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</si>
  <si>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</si>
  <si>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</si>
  <si>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</si>
  <si>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</si>
  <si>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</si>
  <si>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</si>
  <si>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</si>
  <si>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</si>
  <si>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</si>
  <si>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</si>
  <si>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</si>
  <si>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</si>
  <si>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</si>
  <si>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</si>
  <si>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</si>
  <si>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</si>
  <si>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</si>
  <si>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</si>
  <si>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</si>
  <si>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</si>
  <si>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</si>
  <si>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</si>
  <si>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</si>
  <si>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</si>
  <si>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</si>
  <si>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</si>
  <si>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</si>
  <si>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</si>
  <si>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</si>
  <si>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</si>
  <si>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</si>
  <si>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</si>
  <si>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</si>
  <si>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</si>
  <si>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</si>
  <si>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</si>
  <si>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</si>
  <si>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</si>
  <si>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</si>
  <si>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</si>
  <si>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</si>
  <si>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</si>
  <si>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</si>
  <si>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</si>
  <si>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</si>
  <si>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</si>
  <si>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</si>
  <si>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</si>
  <si>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</si>
  <si>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</si>
  <si>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</si>
  <si>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</si>
  <si>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</si>
  <si>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</si>
  <si>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</si>
  <si>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</si>
  <si>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</si>
  <si>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</si>
  <si>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</si>
  <si>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</si>
  <si>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</si>
  <si>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</si>
  <si>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</si>
  <si>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</si>
  <si>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</si>
  <si>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</si>
  <si>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</si>
  <si>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</si>
  <si>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</si>
  <si>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</si>
  <si>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</si>
  <si>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</si>
  <si>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</si>
  <si>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</si>
  <si>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</si>
  <si>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</si>
  <si>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</si>
  <si>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</si>
  <si>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</si>
  <si>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</si>
  <si>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</si>
  <si>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</si>
  <si>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</si>
  <si>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</si>
  <si>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</si>
  <si>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</si>
  <si>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</si>
  <si>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</si>
  <si>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</si>
  <si>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</si>
  <si>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</si>
  <si>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</si>
  <si>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</si>
  <si>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</si>
  <si>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</si>
  <si>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</si>
  <si>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</si>
  <si>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</si>
  <si>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</si>
  <si>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</si>
  <si>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</si>
  <si>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</si>
  <si>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</si>
  <si>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</si>
  <si>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</si>
  <si>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</si>
  <si>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</si>
  <si>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</si>
  <si>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</si>
  <si>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</si>
  <si>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</si>
  <si>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</si>
  <si>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</si>
  <si>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</si>
  <si>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</si>
  <si>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</si>
  <si>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</si>
  <si>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</si>
  <si>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</si>
  <si>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</si>
  <si>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</si>
  <si>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</si>
  <si>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</si>
  <si>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</si>
  <si>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</si>
  <si>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</si>
  <si>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</si>
  <si>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</si>
  <si>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</si>
  <si>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</si>
  <si>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</si>
  <si>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</si>
  <si>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</si>
  <si>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</si>
  <si>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</si>
  <si>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</si>
  <si>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</si>
  <si>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</si>
  <si>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</si>
  <si>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</si>
  <si>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</si>
  <si>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</si>
  <si>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</si>
  <si>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</si>
  <si>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</si>
  <si>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</si>
  <si>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</si>
  <si>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</si>
  <si>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</si>
  <si>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</si>
  <si>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</si>
  <si>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</si>
  <si>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</si>
  <si>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</si>
  <si>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</si>
  <si>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</si>
  <si>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</si>
  <si>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</si>
  <si>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</si>
  <si>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</si>
  <si>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</si>
  <si>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</si>
  <si>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</si>
  <si>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</si>
  <si>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</si>
  <si>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</si>
  <si>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</si>
  <si>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</si>
  <si>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</si>
  <si>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</si>
  <si>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</si>
  <si>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</si>
  <si>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</si>
  <si>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</si>
  <si>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</si>
  <si>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</si>
  <si>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</si>
  <si>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</si>
  <si>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</si>
  <si>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</si>
  <si>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</si>
  <si>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</si>
  <si>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</si>
  <si>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</si>
  <si>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</si>
  <si>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</si>
  <si>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</si>
  <si>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</si>
  <si>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</si>
  <si>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</si>
  <si>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</si>
  <si>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</si>
  <si>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</si>
  <si>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</si>
  <si>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</si>
  <si>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</si>
  <si>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</si>
  <si>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</si>
  <si>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</si>
  <si>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</si>
  <si>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</si>
  <si>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</si>
  <si>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</si>
  <si>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</si>
  <si>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</si>
  <si>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</si>
  <si>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</si>
  <si>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</si>
  <si>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</si>
  <si>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</si>
  <si>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</si>
  <si>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</si>
  <si>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</si>
  <si>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</si>
  <si>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</si>
  <si>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</si>
  <si>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</si>
  <si>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</si>
  <si>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</si>
  <si>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</si>
  <si>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</si>
  <si>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</si>
  <si>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</si>
  <si>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</si>
  <si>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</si>
  <si>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</si>
  <si>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</si>
  <si>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</si>
  <si>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</si>
  <si>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</si>
  <si>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</si>
  <si>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</si>
  <si>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</si>
  <si>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</si>
  <si>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</si>
  <si>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</si>
  <si>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</si>
  <si>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</si>
  <si>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</si>
  <si>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</si>
  <si>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</si>
  <si>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</si>
  <si>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</si>
  <si>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</si>
  <si>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</si>
  <si>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</si>
  <si>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</si>
  <si>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</si>
  <si>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</si>
  <si>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</si>
  <si>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</si>
  <si>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</si>
  <si>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</si>
  <si>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</si>
  <si>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</si>
  <si>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</si>
  <si>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</si>
  <si>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</si>
  <si>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</si>
  <si>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</si>
  <si>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</si>
  <si>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</si>
  <si>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</si>
  <si>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</si>
  <si>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</si>
  <si>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</si>
  <si>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</si>
  <si>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</si>
  <si>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</si>
  <si>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</si>
  <si>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</si>
  <si>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</si>
  <si>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</si>
  <si>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</si>
  <si>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</si>
  <si>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</si>
  <si>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</si>
  <si>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</si>
  <si>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</si>
  <si>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</si>
  <si>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</si>
  <si>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</si>
  <si>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</si>
  <si>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</si>
  <si>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</si>
  <si>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</si>
  <si>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</si>
  <si>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</si>
  <si>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</si>
  <si>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</si>
  <si>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</si>
  <si>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</si>
  <si>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</si>
  <si>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</si>
  <si>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</si>
  <si>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</si>
  <si>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</si>
  <si>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</si>
  <si>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</si>
  <si>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</si>
  <si>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</si>
  <si>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</si>
  <si>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</si>
  <si>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</si>
  <si>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</si>
  <si>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</si>
  <si>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</si>
  <si>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</si>
  <si>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</si>
  <si>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</si>
  <si>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</si>
  <si>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</si>
  <si>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</si>
  <si>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</si>
  <si>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</si>
  <si>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</si>
  <si>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</si>
  <si>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</si>
  <si>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</si>
  <si>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</si>
  <si>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</si>
  <si>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</si>
  <si>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</si>
  <si>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</si>
  <si>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</si>
  <si>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</si>
  <si>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</si>
  <si>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</si>
  <si>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</si>
  <si>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</si>
  <si>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</si>
  <si>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</si>
  <si>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</si>
  <si>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</si>
  <si>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</si>
  <si>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</si>
  <si>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</si>
  <si>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</si>
  <si>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</si>
  <si>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</si>
  <si>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</si>
  <si>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</si>
  <si>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</si>
  <si>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</si>
  <si>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</si>
  <si>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</si>
  <si>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</si>
  <si>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</si>
  <si>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</si>
  <si>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</si>
  <si>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</si>
  <si>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</si>
  <si>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</si>
  <si>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</si>
  <si>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</si>
  <si>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</si>
  <si>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</si>
  <si>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</si>
  <si>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</si>
  <si>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</si>
  <si>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</si>
  <si>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</si>
  <si>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</si>
  <si>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</si>
  <si>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</si>
  <si>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</si>
  <si>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</si>
  <si>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</si>
  <si>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</si>
  <si>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</si>
  <si>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</si>
  <si>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</si>
  <si>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</si>
  <si>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</si>
  <si>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</si>
  <si>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</si>
  <si>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</si>
  <si>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</si>
  <si>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</si>
  <si>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</si>
  <si>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</si>
  <si>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</si>
  <si>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</si>
  <si>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</si>
  <si>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</si>
  <si>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</si>
  <si>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</si>
  <si>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</si>
  <si>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</si>
  <si>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</si>
  <si>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</si>
  <si>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</si>
  <si>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</si>
  <si>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</si>
  <si>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</si>
  <si>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</si>
  <si>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</si>
  <si>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</si>
  <si>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</si>
  <si>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</si>
  <si>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</si>
  <si>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</si>
  <si>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</si>
  <si>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</si>
  <si>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</si>
  <si>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</si>
  <si>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</si>
  <si>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</si>
  <si>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</si>
  <si>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</si>
  <si>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</si>
  <si>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</si>
  <si>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</si>
  <si>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</si>
  <si>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</si>
  <si>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</si>
  <si>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</si>
  <si>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</si>
  <si>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</si>
  <si>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</si>
  <si>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</si>
  <si>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</si>
  <si>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</si>
  <si>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</si>
  <si>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</si>
  <si>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</si>
  <si>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</si>
  <si>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</si>
  <si>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</si>
  <si>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</si>
  <si>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</si>
  <si>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</si>
  <si>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</si>
  <si>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</si>
  <si>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</si>
  <si>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</si>
  <si>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</si>
  <si>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</si>
  <si>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</si>
  <si>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</si>
  <si>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</si>
  <si>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</si>
  <si>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</si>
  <si>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</si>
  <si>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</si>
  <si>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</si>
  <si>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</si>
  <si>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</si>
  <si>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</si>
  <si>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</si>
  <si>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</si>
  <si>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</si>
  <si>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</si>
  <si>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</si>
  <si>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</si>
  <si>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</si>
  <si>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</si>
  <si>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</si>
  <si>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</si>
  <si>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</si>
  <si>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</si>
  <si>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</si>
  <si>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</si>
  <si>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</si>
  <si>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</si>
  <si>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</si>
  <si>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</si>
  <si>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</si>
  <si>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</si>
  <si>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</si>
  <si>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</si>
  <si>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</si>
  <si>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</si>
  <si>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</si>
  <si>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</si>
  <si>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</si>
  <si>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</si>
  <si>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</si>
  <si>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</si>
  <si>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</si>
  <si>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</si>
  <si>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</si>
  <si>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</si>
  <si>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</si>
  <si>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</si>
  <si>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</si>
  <si>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</si>
  <si>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</si>
  <si>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</si>
  <si>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</si>
  <si>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</si>
  <si>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</si>
  <si>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</si>
  <si>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</si>
  <si>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</si>
  <si>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</si>
  <si>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</si>
  <si>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</si>
  <si>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</si>
  <si>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</si>
  <si>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</si>
  <si>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</si>
  <si>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</si>
  <si>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</si>
  <si>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</si>
  <si>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</si>
  <si>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</si>
  <si>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</si>
  <si>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</si>
  <si>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</si>
  <si>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</si>
  <si>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</si>
  <si>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</si>
  <si>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</si>
  <si>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</si>
  <si>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</si>
  <si>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</si>
  <si>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</si>
  <si>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</si>
  <si>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</si>
  <si>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</si>
  <si>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</si>
  <si>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</si>
  <si>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</si>
  <si>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</si>
  <si>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</si>
  <si>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</si>
  <si>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</si>
  <si>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</si>
  <si>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</si>
  <si>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</si>
  <si>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</si>
  <si>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</si>
  <si>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</si>
  <si>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</si>
  <si>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</si>
  <si>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</si>
  <si>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</si>
  <si>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</si>
  <si>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</si>
  <si>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</si>
  <si>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</si>
  <si>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</si>
  <si>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</si>
  <si>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</si>
  <si>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</si>
  <si>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</si>
  <si>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</si>
  <si>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</si>
  <si>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</si>
  <si>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</si>
  <si>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</si>
  <si>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</si>
  <si>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</si>
  <si>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</si>
  <si>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</si>
  <si>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</si>
  <si>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</si>
  <si>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</si>
  <si>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</si>
  <si>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</si>
  <si>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</si>
  <si>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</si>
  <si>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</si>
  <si>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</si>
  <si>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</si>
  <si>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</si>
  <si>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</si>
  <si>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</si>
  <si>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</si>
  <si>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</si>
  <si>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</si>
  <si>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</si>
  <si>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</si>
  <si>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</si>
  <si>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</si>
  <si>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</si>
  <si>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</si>
  <si>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</si>
  <si>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</si>
  <si>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</si>
  <si>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</si>
  <si>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</si>
  <si>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</si>
  <si>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</si>
  <si>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</si>
  <si>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</si>
  <si>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</si>
  <si>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</si>
  <si>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</si>
  <si>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</si>
  <si>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</si>
  <si>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</si>
  <si>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</si>
  <si>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</si>
  <si>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</si>
  <si>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</si>
  <si>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</si>
  <si>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</si>
  <si>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</si>
  <si>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</si>
  <si>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</si>
  <si>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</si>
  <si>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</si>
  <si>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</si>
  <si>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</si>
  <si>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</si>
  <si>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</si>
  <si>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</si>
  <si>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</si>
  <si>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</si>
  <si>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</si>
  <si>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</si>
  <si>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</si>
  <si>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</si>
  <si>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</si>
  <si>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</si>
  <si>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</si>
  <si>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</si>
  <si>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</si>
  <si>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</si>
  <si>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</si>
  <si>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</si>
  <si>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</si>
  <si>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</si>
  <si>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</si>
  <si>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</si>
  <si>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</si>
  <si>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</si>
  <si>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</si>
  <si>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</si>
  <si>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</si>
  <si>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</si>
  <si>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</si>
  <si>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</si>
  <si>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</si>
  <si>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</si>
  <si>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</si>
  <si>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</si>
  <si>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</si>
  <si>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</si>
  <si>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</si>
  <si>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</si>
  <si>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</si>
  <si>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</si>
  <si>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</si>
  <si>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</si>
  <si>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</si>
  <si>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</si>
  <si>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</si>
  <si>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</si>
  <si>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</si>
  <si>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</si>
  <si>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</si>
  <si>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</si>
  <si>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</si>
  <si>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</si>
  <si>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</si>
  <si>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</si>
  <si>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</si>
  <si>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</si>
  <si>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</si>
  <si>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</si>
  <si>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</si>
  <si>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</si>
  <si>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</si>
  <si>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</si>
  <si>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</si>
  <si>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</si>
  <si>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</si>
  <si>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</si>
  <si>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</si>
  <si>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</si>
  <si>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</si>
  <si>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</si>
  <si>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</si>
  <si>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</si>
  <si>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</si>
  <si>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</si>
  <si>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</si>
  <si>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</si>
  <si>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</si>
  <si>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</si>
  <si>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</si>
  <si>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</si>
  <si>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</si>
  <si>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</si>
  <si>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</si>
  <si>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</si>
  <si>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</si>
  <si>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</si>
  <si>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</si>
  <si>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</si>
  <si>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</si>
  <si>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</si>
  <si>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</si>
  <si>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</si>
  <si>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</si>
  <si>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</si>
  <si>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</si>
  <si>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</si>
  <si>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</si>
  <si>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</si>
  <si>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</si>
  <si>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</si>
  <si>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</si>
  <si>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</si>
  <si>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</si>
  <si>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</si>
  <si>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</si>
  <si>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</si>
  <si>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</si>
  <si>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</si>
  <si>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</si>
  <si>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</si>
  <si>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</si>
  <si>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</si>
  <si>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</si>
  <si>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</si>
  <si>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</si>
  <si>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</si>
  <si>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</si>
  <si>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</si>
  <si>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</si>
  <si>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</si>
  <si>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</si>
  <si>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</si>
  <si>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</si>
  <si>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</si>
  <si>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</si>
  <si>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</si>
  <si>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</si>
  <si>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</si>
  <si>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</si>
  <si>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</si>
  <si>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</si>
  <si>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</si>
  <si>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</si>
  <si>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</si>
  <si>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</si>
  <si>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</si>
  <si>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</si>
  <si>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</si>
  <si>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</si>
  <si>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</si>
  <si>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</si>
  <si>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</si>
  <si>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</si>
  <si>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</si>
  <si>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</si>
  <si>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</si>
  <si>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</si>
  <si>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</si>
  <si>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</si>
  <si>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</si>
  <si>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</si>
  <si>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</si>
  <si>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</si>
  <si>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</si>
  <si>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</si>
  <si>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</si>
  <si>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</si>
  <si>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</si>
  <si>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</si>
  <si>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</si>
  <si>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</si>
  <si>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</si>
  <si>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</si>
  <si>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</si>
  <si>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</si>
  <si>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</si>
  <si>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</si>
  <si>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</si>
  <si>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</si>
  <si>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</si>
  <si>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</si>
  <si>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</si>
  <si>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</si>
  <si>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</si>
  <si>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</si>
  <si>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</si>
  <si>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</si>
  <si>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</si>
  <si>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</si>
  <si>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</si>
  <si>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</si>
  <si>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</si>
  <si>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</si>
  <si>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</si>
  <si>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</si>
  <si>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</si>
  <si>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</si>
  <si>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</si>
  <si>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</si>
  <si>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</si>
  <si>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</si>
  <si>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</si>
  <si>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</si>
  <si>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</si>
  <si>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</si>
  <si>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</si>
  <si>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</si>
  <si>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</si>
  <si>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</si>
  <si>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</si>
  <si>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</si>
  <si>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</si>
  <si>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</si>
  <si>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</si>
  <si>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</si>
  <si>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</si>
  <si>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</si>
  <si>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</si>
  <si>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</si>
  <si>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</si>
  <si>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</si>
  <si>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</si>
  <si>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</si>
  <si>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</si>
  <si>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</si>
  <si>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</si>
  <si>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</si>
  <si>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</si>
  <si>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</si>
  <si>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</si>
  <si>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</si>
  <si>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</si>
  <si>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</si>
  <si>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</si>
  <si>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</si>
  <si>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</si>
  <si>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</si>
  <si>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</si>
  <si>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</si>
  <si>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</si>
  <si>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</si>
  <si>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</si>
  <si>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</si>
  <si>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</si>
  <si>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</si>
  <si>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</si>
  <si>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</si>
  <si>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</si>
  <si>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</si>
  <si>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</si>
  <si>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</si>
  <si>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</si>
  <si>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</si>
  <si>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</si>
  <si>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</si>
  <si>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</si>
  <si>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</si>
  <si>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</si>
  <si>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</si>
  <si>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</si>
  <si>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</si>
  <si>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</si>
  <si>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</si>
  <si>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</si>
  <si>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</si>
  <si>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</si>
  <si>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</si>
  <si>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</si>
  <si>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</si>
  <si>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</si>
  <si>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</si>
  <si>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</si>
  <si>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</si>
  <si>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</si>
  <si>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</si>
  <si>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</si>
  <si>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</si>
  <si>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</si>
  <si>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</si>
  <si>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</si>
  <si>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</si>
  <si>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</si>
  <si>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</si>
  <si>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</si>
  <si>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</si>
  <si>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</si>
  <si>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</si>
  <si>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</si>
  <si>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</si>
  <si>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</si>
  <si>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</si>
  <si>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</si>
  <si>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</si>
  <si>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</si>
  <si>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</si>
  <si>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</si>
  <si>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</si>
  <si>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</si>
  <si>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</si>
  <si>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</si>
  <si>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</si>
  <si>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</si>
  <si>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</si>
  <si>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</si>
  <si>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</si>
  <si>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</si>
  <si>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</si>
  <si>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</si>
  <si>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</si>
  <si>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</si>
  <si>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</si>
  <si>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</si>
  <si>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</si>
  <si>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</si>
  <si>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</si>
  <si>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</si>
  <si>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</si>
  <si>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</si>
  <si>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</si>
  <si>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</si>
  <si>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</si>
  <si>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</si>
  <si>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</si>
  <si>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</si>
  <si>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</si>
  <si>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</si>
  <si>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</si>
  <si>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</si>
  <si>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</si>
  <si>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</si>
  <si>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</si>
  <si>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</si>
  <si>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</si>
  <si>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</si>
  <si>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</si>
  <si>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</si>
  <si>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</si>
  <si>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</si>
  <si>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</si>
  <si>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</si>
  <si>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</si>
  <si>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</si>
  <si>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</si>
  <si>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</si>
  <si>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</si>
  <si>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</si>
  <si>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</si>
  <si>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</si>
  <si>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</si>
  <si>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</si>
  <si>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</si>
  <si>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</si>
  <si>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</si>
  <si>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</si>
  <si>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</si>
  <si>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</si>
  <si>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</si>
  <si>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</si>
  <si>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</si>
  <si>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</si>
  <si>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</si>
  <si>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</si>
  <si>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</si>
  <si>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</si>
  <si>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</si>
  <si>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</si>
  <si>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</si>
  <si>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</si>
  <si>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</si>
  <si>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</si>
  <si>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</si>
  <si>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</si>
  <si>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</si>
  <si>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</si>
  <si>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</si>
  <si>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</si>
  <si>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</si>
  <si>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</si>
  <si>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</si>
  <si>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</si>
  <si>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</si>
  <si>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</si>
  <si>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</si>
  <si>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</si>
  <si>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</si>
  <si>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</si>
  <si>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</si>
  <si>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</si>
  <si>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</si>
  <si>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</si>
  <si>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</si>
  <si>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</si>
  <si>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</si>
  <si>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</si>
  <si>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</si>
  <si>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</si>
  <si>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</si>
  <si>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</si>
  <si>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</si>
  <si>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</si>
  <si>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</si>
  <si>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</si>
  <si>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</si>
  <si>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</si>
  <si>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</si>
  <si>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</si>
  <si>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</si>
  <si>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</si>
  <si>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</si>
  <si>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</si>
  <si>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</si>
  <si>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</si>
  <si>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</si>
  <si>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</si>
  <si>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</si>
  <si>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</si>
  <si>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</si>
  <si>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</si>
  <si>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</si>
  <si>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</si>
  <si>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</si>
  <si>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</si>
  <si>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</si>
  <si>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</si>
  <si>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</si>
  <si>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</si>
  <si>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</si>
  <si>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</si>
  <si>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</si>
  <si>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</si>
  <si>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</si>
  <si>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</si>
  <si>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</si>
  <si>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</si>
  <si>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</si>
  <si>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</si>
  <si>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</si>
  <si>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</si>
  <si>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</si>
  <si>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</si>
  <si>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</si>
  <si>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</si>
  <si>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</si>
  <si>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</si>
  <si>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</si>
  <si>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</si>
  <si>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</si>
  <si>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</si>
  <si>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</si>
  <si>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</si>
  <si>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</si>
  <si>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</si>
  <si>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</si>
  <si>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</si>
  <si>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</si>
  <si>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</si>
  <si>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</si>
  <si>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</si>
  <si>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</si>
  <si>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</si>
  <si>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</si>
  <si>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</si>
  <si>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</si>
  <si>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</si>
  <si>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</si>
  <si>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</si>
  <si>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</si>
  <si>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</si>
  <si>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</si>
  <si>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</si>
  <si>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</si>
  <si>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</si>
  <si>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</si>
  <si>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</si>
  <si>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</si>
  <si>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</si>
  <si>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</si>
  <si>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</si>
  <si>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</si>
  <si>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</si>
  <si>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</si>
  <si>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</si>
  <si>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</si>
  <si>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</si>
  <si>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</si>
  <si>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</si>
  <si>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</si>
  <si>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</si>
  <si>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</si>
  <si>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</si>
  <si>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</si>
  <si>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</si>
  <si>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</si>
  <si>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</si>
  <si>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</si>
  <si>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</si>
  <si>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</si>
  <si>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</si>
  <si>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</si>
  <si>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</si>
  <si>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</si>
  <si>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</si>
  <si>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</si>
  <si>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</si>
  <si>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</si>
  <si>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</si>
  <si>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</si>
  <si>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</si>
  <si>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</si>
  <si>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</si>
  <si>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</si>
  <si>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</si>
  <si>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</si>
  <si>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</si>
  <si>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</si>
  <si>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</si>
  <si>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</si>
  <si>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</si>
  <si>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</si>
  <si>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</si>
  <si>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</si>
  <si>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</si>
  <si>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</si>
  <si>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</si>
  <si>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</si>
  <si>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</si>
  <si>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</si>
  <si>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</si>
  <si>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</si>
  <si>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</si>
  <si>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</si>
  <si>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</si>
  <si>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</si>
  <si>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</si>
  <si>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</si>
  <si>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</si>
  <si>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</si>
  <si>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</si>
  <si>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</si>
  <si>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</si>
  <si>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</si>
  <si>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</si>
  <si>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</si>
  <si>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</si>
  <si>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</si>
  <si>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</si>
  <si>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</si>
  <si>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</si>
  <si>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</si>
  <si>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</si>
  <si>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</si>
  <si>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</si>
  <si>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</si>
  <si>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</si>
  <si>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</si>
  <si>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</si>
  <si>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</si>
  <si>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</si>
  <si>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</si>
  <si>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</si>
  <si>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</si>
  <si>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</si>
  <si>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</si>
  <si>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</si>
  <si>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</si>
  <si>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</si>
  <si>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</si>
  <si>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</si>
  <si>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</si>
  <si>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</si>
  <si>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</si>
  <si>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</si>
  <si>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</si>
  <si>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</si>
  <si>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</si>
  <si>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</si>
  <si>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</si>
  <si>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</si>
  <si>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</si>
  <si>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</si>
  <si>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</si>
  <si>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</si>
  <si>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</si>
  <si>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</si>
  <si>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</si>
  <si>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</si>
  <si>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</si>
  <si>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</si>
  <si>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</si>
  <si>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</si>
  <si>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</si>
  <si>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</si>
  <si>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</si>
  <si>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</si>
  <si>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</si>
  <si>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</si>
  <si>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</si>
  <si>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</si>
  <si>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</si>
  <si>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</si>
  <si>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</si>
  <si>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</si>
  <si>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</si>
  <si>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</si>
  <si>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</si>
  <si>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</si>
  <si>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</si>
  <si>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</si>
  <si>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</si>
  <si>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</si>
  <si>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</si>
  <si>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</si>
  <si>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</si>
  <si>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</si>
  <si>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</si>
  <si>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</si>
  <si>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</si>
  <si>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</si>
  <si>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</si>
  <si>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</si>
  <si>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</si>
  <si>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</si>
  <si>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</si>
  <si>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</si>
  <si>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</si>
  <si>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</si>
  <si>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</si>
  <si>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</si>
  <si>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</si>
  <si>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</si>
  <si>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</si>
  <si>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</si>
  <si>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</si>
  <si>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</si>
  <si>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</si>
  <si>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</si>
  <si>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</si>
  <si>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</si>
  <si>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</si>
  <si>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</si>
  <si>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</si>
  <si>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</si>
  <si>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</si>
  <si>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</si>
  <si>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</si>
  <si>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</si>
  <si>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</si>
  <si>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</si>
  <si>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</si>
  <si>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</si>
  <si>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</si>
  <si>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</si>
  <si>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</si>
  <si>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</si>
  <si>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</si>
  <si>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</si>
  <si>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</si>
  <si>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</si>
  <si>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</si>
  <si>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</si>
  <si>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</si>
  <si>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</si>
  <si>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</si>
  <si>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</si>
  <si>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</si>
  <si>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</si>
  <si>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</si>
  <si>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</si>
  <si>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</si>
  <si>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</si>
  <si>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</si>
  <si>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</si>
  <si>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</si>
  <si>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</si>
  <si>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</si>
  <si>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</si>
  <si>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</si>
  <si>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</si>
  <si>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</si>
  <si>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</si>
  <si>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</si>
  <si>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</si>
  <si>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</si>
  <si>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</si>
  <si>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</si>
  <si>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</si>
  <si>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</si>
  <si>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</si>
  <si>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</si>
  <si>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</si>
  <si>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</si>
  <si>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</si>
  <si>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</si>
  <si>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</si>
  <si>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</si>
  <si>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</si>
  <si>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</si>
  <si>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</si>
  <si>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</si>
  <si>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</si>
  <si>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</si>
  <si>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</si>
  <si>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</si>
  <si>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</si>
  <si>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</si>
  <si>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</si>
  <si>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</si>
  <si>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</si>
  <si>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</si>
  <si>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</si>
  <si>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</si>
  <si>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</si>
  <si>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</si>
  <si>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</si>
  <si>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</si>
  <si>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</si>
  <si>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</si>
  <si>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</si>
  <si>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</si>
  <si>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</si>
  <si>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</si>
  <si>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</si>
  <si>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</si>
  <si>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</si>
  <si>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</si>
  <si>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</si>
  <si>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</si>
  <si>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</si>
  <si>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</si>
  <si>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</si>
  <si>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</si>
  <si>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</si>
  <si>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</si>
  <si>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</si>
  <si>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</si>
  <si>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</si>
  <si>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</si>
  <si>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</si>
  <si>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</si>
  <si>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</si>
  <si>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</si>
  <si>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</si>
  <si>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</si>
  <si>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</si>
  <si>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</si>
  <si>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</si>
  <si>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</si>
  <si>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</si>
  <si>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</si>
  <si>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</si>
  <si>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</si>
  <si>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</si>
  <si>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</si>
  <si>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</si>
  <si>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</si>
  <si>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</si>
  <si>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</si>
  <si>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</si>
  <si>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</si>
  <si>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</si>
  <si>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</si>
  <si>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</si>
  <si>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</si>
  <si>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</si>
  <si>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</si>
  <si>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</si>
  <si>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</si>
  <si>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</si>
  <si>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</si>
  <si>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</si>
  <si>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</si>
  <si>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</si>
  <si>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</si>
  <si>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</si>
  <si>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</si>
  <si>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</si>
  <si>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</si>
  <si>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</si>
  <si>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</si>
  <si>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</si>
  <si>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</si>
  <si>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</si>
  <si>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</si>
  <si>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</si>
  <si>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</si>
  <si>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</si>
  <si>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</si>
  <si>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</si>
  <si>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</si>
  <si>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</si>
  <si>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</si>
  <si>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</si>
  <si>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</si>
  <si>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</si>
  <si>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</si>
  <si>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</si>
  <si>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</si>
  <si>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</si>
  <si>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</si>
  <si>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</si>
  <si>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</si>
  <si>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</si>
  <si>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</si>
  <si>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</si>
  <si>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</si>
  <si>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</si>
  <si>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</si>
  <si>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</si>
  <si>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</si>
  <si>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</si>
  <si>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</si>
  <si>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</si>
  <si>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</si>
  <si>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</si>
  <si>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</si>
  <si>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</si>
  <si>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</si>
  <si>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</si>
  <si>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</si>
  <si>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</si>
  <si>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</si>
  <si>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</si>
  <si>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</si>
  <si>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</si>
  <si>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</si>
  <si>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</si>
  <si>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</si>
  <si>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</si>
  <si>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</si>
  <si>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</si>
  <si>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</si>
  <si>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</si>
  <si>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</si>
  <si>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</si>
  <si>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</si>
  <si>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</si>
  <si>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</si>
  <si>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</si>
  <si>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</si>
  <si>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</si>
  <si>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</si>
  <si>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</si>
  <si>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</si>
  <si>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</si>
  <si>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</si>
  <si>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</si>
  <si>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</si>
  <si>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</si>
  <si>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</si>
  <si>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</si>
  <si>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</si>
  <si>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</si>
  <si>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</si>
  <si>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</si>
  <si>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</si>
  <si>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</si>
  <si>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</si>
  <si>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</si>
  <si>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</si>
  <si>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</si>
  <si>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</si>
  <si>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</si>
  <si>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</si>
  <si>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</si>
  <si>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</si>
  <si>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</si>
  <si>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</si>
  <si>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</si>
  <si>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</si>
  <si>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</si>
  <si>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</si>
  <si>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</si>
  <si>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</si>
  <si>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</si>
  <si>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</si>
  <si>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</si>
  <si>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</si>
  <si>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</si>
  <si>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</si>
  <si>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</si>
  <si>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</si>
  <si>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</si>
  <si>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</si>
  <si>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</si>
  <si>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</si>
  <si>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</si>
  <si>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</si>
  <si>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</si>
  <si>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</si>
  <si>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</si>
  <si>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</si>
  <si>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</si>
  <si>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</si>
  <si>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</si>
  <si>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</si>
  <si>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</si>
  <si>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</si>
  <si>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</si>
  <si>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</si>
  <si>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</si>
  <si>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</si>
  <si>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</si>
  <si>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</si>
  <si>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</si>
  <si>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</si>
  <si>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</si>
  <si>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</si>
  <si>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</si>
  <si>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</si>
  <si>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</si>
  <si>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</si>
  <si>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</si>
  <si>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</si>
  <si>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</si>
  <si>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</si>
  <si>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</si>
  <si>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</si>
  <si>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</si>
  <si>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</si>
  <si>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</si>
  <si>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</si>
  <si>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</si>
  <si>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</si>
  <si>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</si>
  <si>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</si>
  <si>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</si>
  <si>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</si>
  <si>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</si>
  <si>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</si>
  <si>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</si>
  <si>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</si>
  <si>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</si>
  <si>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</si>
  <si>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</si>
  <si>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</si>
  <si>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</si>
  <si>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</si>
  <si>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</si>
  <si>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</si>
  <si>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</si>
  <si>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</si>
  <si>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</si>
  <si>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</si>
  <si>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</si>
  <si>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</si>
  <si>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</si>
  <si>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</si>
  <si>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</si>
  <si>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</si>
  <si>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</si>
  <si>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</si>
  <si>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</si>
  <si>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</si>
  <si>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</si>
  <si>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</si>
  <si>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</si>
  <si>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</si>
  <si>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</si>
  <si>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</si>
  <si>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</si>
  <si>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</si>
  <si>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</si>
  <si>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</si>
  <si>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</si>
  <si>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</si>
  <si>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</si>
  <si>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</si>
  <si>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</si>
  <si>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</si>
  <si>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</si>
  <si>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</si>
  <si>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</si>
  <si>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</si>
  <si>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</si>
  <si>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</si>
  <si>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</si>
  <si>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</si>
  <si>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</si>
  <si>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</si>
  <si>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</si>
  <si>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</si>
  <si>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</si>
  <si>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</si>
  <si>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</si>
  <si>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</si>
  <si>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</si>
  <si>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</si>
  <si>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</si>
  <si>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</si>
  <si>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</si>
  <si>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</si>
  <si>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</si>
  <si>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</si>
  <si>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</si>
  <si>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</si>
  <si>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</si>
  <si>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</si>
  <si>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</si>
  <si>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</si>
  <si>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</si>
  <si>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</si>
  <si>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</si>
  <si>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</si>
  <si>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</si>
  <si>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</si>
  <si>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</si>
  <si>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</si>
  <si>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</si>
  <si>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</si>
  <si>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</si>
  <si>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</si>
  <si>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</si>
  <si>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</si>
  <si>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</si>
  <si>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</si>
  <si>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</si>
  <si>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</si>
  <si>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</si>
  <si>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</si>
  <si>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</si>
  <si>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</si>
  <si>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</si>
  <si>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</si>
  <si>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</si>
  <si>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</si>
  <si>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</si>
  <si>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</si>
  <si>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</si>
  <si>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</si>
  <si>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</si>
  <si>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</si>
  <si>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</si>
  <si>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</si>
  <si>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</si>
  <si>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</si>
  <si>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</si>
  <si>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</si>
  <si>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</si>
  <si>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</si>
  <si>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</si>
  <si>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</si>
  <si>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</si>
  <si>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</si>
  <si>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</si>
  <si>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</si>
  <si>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</si>
  <si>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</si>
  <si>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</si>
  <si>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</si>
  <si>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</si>
  <si>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</si>
  <si>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</si>
  <si>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</si>
  <si>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</si>
  <si>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</si>
  <si>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</si>
  <si>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</si>
  <si>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</si>
  <si>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</si>
  <si>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</si>
  <si>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</si>
  <si>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</si>
  <si>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</si>
  <si>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</si>
  <si>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</si>
  <si>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</si>
  <si>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</si>
  <si>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</si>
  <si>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</si>
  <si>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</si>
  <si>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</si>
  <si>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</si>
  <si>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</si>
  <si>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</si>
  <si>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</si>
  <si>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</si>
  <si>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</si>
  <si>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</si>
  <si>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</si>
  <si>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</si>
  <si>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</si>
  <si>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</si>
  <si>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</si>
  <si>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</si>
  <si>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</si>
  <si>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</si>
  <si>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</si>
  <si>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</si>
  <si>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</si>
  <si>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</si>
  <si>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</si>
  <si>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</si>
  <si>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</si>
  <si>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</si>
  <si>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</si>
  <si>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</si>
  <si>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</si>
  <si>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</si>
  <si>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</si>
  <si>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</si>
  <si>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</si>
  <si>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</si>
  <si>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</si>
  <si>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</si>
  <si>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</si>
  <si>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</si>
  <si>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</si>
  <si>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</si>
  <si>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</si>
  <si>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</si>
  <si>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</si>
  <si>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</si>
  <si>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</si>
  <si>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</si>
  <si>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</si>
  <si>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</si>
  <si>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</si>
  <si>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</si>
  <si>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</si>
  <si>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</si>
  <si>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</si>
  <si>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</si>
  <si>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</si>
  <si>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</si>
  <si>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</si>
  <si>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</si>
  <si>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</si>
  <si>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</si>
  <si>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</si>
  <si>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</si>
  <si>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</si>
  <si>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</si>
  <si>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</si>
  <si>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</si>
  <si>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</si>
  <si>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</si>
  <si>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</si>
  <si>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</si>
  <si>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</si>
  <si>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</si>
  <si>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</si>
  <si>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</si>
  <si>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</si>
  <si>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</si>
  <si>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</si>
  <si>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</si>
  <si>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</si>
  <si>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</si>
  <si>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</si>
  <si>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</si>
  <si>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</si>
  <si>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</si>
  <si>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</si>
  <si>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</si>
  <si>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</si>
  <si>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</si>
  <si>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</si>
  <si>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</si>
  <si>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</si>
  <si>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</si>
  <si>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</si>
  <si>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</si>
  <si>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</si>
  <si>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</si>
  <si>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</si>
  <si>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</si>
  <si>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</si>
  <si>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</si>
  <si>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</si>
  <si>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</si>
  <si>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</si>
  <si>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</si>
  <si>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</si>
  <si>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</si>
  <si>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</si>
  <si>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</si>
  <si>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</si>
  <si>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</si>
  <si>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</si>
  <si>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</si>
  <si>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</si>
  <si>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</si>
  <si>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</si>
  <si>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</si>
  <si>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</si>
  <si>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</si>
  <si>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</si>
  <si>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</si>
  <si>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</si>
  <si>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</si>
  <si>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</si>
  <si>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</si>
  <si>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</si>
  <si>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</si>
  <si>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</si>
  <si>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</si>
  <si>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</si>
  <si>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</si>
  <si>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</si>
  <si>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</si>
  <si>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</si>
  <si>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</si>
  <si>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</si>
  <si>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</si>
  <si>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</si>
  <si>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</si>
  <si>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</si>
  <si>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</si>
  <si>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</si>
  <si>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</si>
  <si>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</si>
  <si>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</si>
  <si>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</si>
  <si>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</si>
  <si>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</si>
  <si>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</si>
  <si>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</si>
  <si>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</si>
  <si>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</si>
  <si>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</si>
  <si>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</si>
  <si>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</si>
  <si>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</si>
  <si>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</si>
  <si>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</si>
  <si>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</si>
  <si>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</si>
  <si>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</si>
  <si>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</si>
  <si>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</si>
  <si>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</si>
  <si>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</si>
  <si>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</si>
  <si>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</si>
  <si>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</si>
  <si>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</si>
  <si>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</si>
  <si>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</si>
  <si>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</si>
  <si>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</si>
  <si>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</si>
  <si>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</si>
  <si>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</si>
  <si>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</si>
  <si>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</si>
  <si>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</si>
  <si>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</si>
  <si>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</si>
  <si>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</si>
  <si>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</si>
  <si>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</si>
  <si>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</si>
  <si>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</si>
  <si>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</si>
  <si>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</si>
  <si>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</si>
  <si>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</si>
  <si>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</si>
  <si>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</si>
  <si>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</si>
  <si>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</si>
  <si>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</si>
  <si>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</si>
  <si>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</si>
  <si>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</si>
  <si>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</si>
  <si>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</si>
  <si>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</si>
  <si>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</si>
  <si>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</si>
  <si>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</si>
  <si>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</si>
  <si>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</si>
  <si>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</si>
  <si>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</si>
  <si>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</si>
  <si>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</si>
  <si>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</si>
  <si>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</si>
  <si>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</si>
  <si>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</si>
  <si>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</si>
  <si>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</si>
  <si>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</si>
  <si>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</si>
  <si>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</si>
  <si>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</si>
  <si>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</si>
  <si>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</si>
  <si>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</si>
  <si>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</si>
  <si>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</si>
  <si>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</si>
  <si>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</si>
  <si>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</si>
  <si>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</si>
  <si>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</si>
  <si>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</si>
  <si>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</si>
  <si>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</si>
  <si>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</si>
  <si>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</si>
  <si>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</si>
  <si>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</si>
  <si>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</si>
  <si>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</si>
  <si>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</si>
  <si>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</si>
  <si>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</si>
  <si>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</si>
  <si>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</si>
  <si>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</si>
  <si>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</si>
  <si>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</si>
  <si>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</si>
  <si>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</si>
  <si>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</si>
  <si>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</si>
  <si>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</si>
  <si>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</si>
  <si>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</si>
  <si>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</si>
  <si>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</si>
  <si>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</si>
  <si>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</si>
  <si>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</si>
  <si>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</si>
  <si>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</si>
  <si>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</si>
  <si>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</si>
  <si>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</si>
  <si>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</si>
  <si>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</si>
  <si>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</si>
  <si>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</si>
  <si>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</si>
  <si>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</si>
  <si>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</si>
  <si>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</si>
  <si>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</si>
  <si>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</si>
  <si>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</si>
  <si>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</si>
  <si>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</si>
  <si>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</si>
  <si>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</si>
  <si>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</si>
  <si>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</si>
  <si>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</si>
  <si>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</si>
  <si>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</si>
  <si>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</si>
  <si>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</si>
  <si>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</si>
  <si>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</si>
  <si>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</si>
  <si>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</si>
  <si>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</si>
  <si>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</si>
  <si>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</si>
  <si>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</si>
  <si>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</si>
  <si>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</si>
  <si>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</si>
  <si>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</si>
  <si>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</si>
  <si>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</si>
  <si>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</si>
  <si>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</si>
  <si>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</si>
  <si>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</si>
  <si>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</si>
  <si>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</si>
  <si>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</si>
  <si>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</si>
  <si>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</si>
  <si>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</si>
  <si>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</si>
  <si>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</si>
  <si>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</si>
  <si>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</si>
  <si>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</si>
  <si>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</si>
  <si>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</si>
  <si>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</si>
  <si>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</si>
  <si>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</si>
  <si>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</si>
  <si>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</si>
  <si>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</si>
  <si>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</si>
  <si>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</si>
  <si>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</si>
  <si>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</si>
  <si>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</si>
  <si>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</si>
  <si>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</si>
  <si>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</si>
  <si>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</si>
  <si>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</si>
  <si>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</si>
  <si>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</si>
  <si>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</si>
  <si>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</si>
  <si>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</si>
  <si>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</si>
  <si>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</si>
  <si>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</si>
  <si>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</si>
  <si>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</si>
  <si>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</si>
  <si>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</si>
  <si>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</si>
  <si>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</si>
  <si>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</si>
  <si>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</si>
  <si>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</si>
  <si>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</si>
  <si>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</si>
  <si>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</si>
  <si>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</si>
  <si>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</si>
  <si>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</si>
  <si>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</si>
  <si>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</si>
  <si>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</si>
  <si>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</si>
  <si>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</si>
  <si>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</si>
  <si>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</si>
  <si>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</si>
  <si>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</si>
  <si>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</si>
  <si>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</si>
  <si>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</si>
  <si>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</si>
  <si>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</si>
  <si>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</si>
  <si>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</si>
  <si>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</si>
  <si>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</si>
  <si>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</si>
  <si>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</si>
  <si>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</si>
  <si>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</si>
  <si>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</si>
  <si>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</si>
  <si>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</si>
  <si>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</si>
  <si>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</si>
  <si>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</si>
  <si>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</si>
  <si>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</si>
  <si>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</si>
  <si>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</si>
  <si>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</si>
  <si>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</si>
  <si>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</si>
  <si>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</si>
  <si>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</si>
  <si>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</si>
  <si>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</si>
  <si>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</si>
  <si>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</si>
  <si>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</si>
  <si>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</si>
  <si>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</si>
  <si>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</si>
  <si>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</si>
  <si>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</si>
  <si>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</si>
  <si>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</si>
  <si>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</si>
  <si>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</si>
  <si>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</si>
  <si>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</si>
  <si>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</si>
  <si>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</si>
  <si>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</si>
  <si>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</si>
  <si>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</si>
  <si>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</si>
  <si>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</si>
  <si>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</si>
  <si>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</si>
  <si>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</si>
  <si>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</si>
  <si>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</si>
  <si>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</si>
  <si>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</si>
  <si>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</si>
  <si>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</si>
  <si>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</si>
  <si>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</si>
  <si>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</si>
  <si>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</si>
  <si>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</si>
  <si>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</si>
  <si>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</si>
  <si>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</si>
  <si>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</si>
  <si>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</si>
  <si>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</si>
  <si>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</si>
  <si>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</si>
  <si>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</si>
  <si>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</si>
  <si>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</si>
  <si>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</si>
  <si>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</si>
  <si>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</si>
  <si>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</si>
  <si>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</si>
  <si>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</si>
  <si>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</si>
  <si>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</si>
  <si>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</si>
  <si>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</si>
  <si>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</si>
  <si>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</si>
  <si>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</si>
  <si>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</si>
  <si>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</si>
  <si>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</si>
  <si>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</si>
  <si>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</si>
  <si>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</si>
  <si>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</si>
  <si>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</si>
  <si>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</si>
  <si>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</si>
  <si>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</si>
  <si>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</si>
  <si>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</si>
  <si>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</si>
  <si>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</si>
  <si>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</si>
  <si>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</si>
  <si>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</si>
  <si>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</si>
  <si>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</si>
  <si>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</si>
  <si>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</si>
  <si>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</si>
  <si>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</si>
  <si>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</si>
  <si>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</si>
  <si>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</si>
  <si>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</si>
  <si>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</si>
  <si>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</si>
  <si>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</si>
  <si>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</si>
  <si>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</si>
  <si>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</si>
  <si>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</si>
  <si>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</si>
  <si>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</si>
  <si>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</si>
  <si>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</si>
  <si>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</si>
  <si>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</si>
  <si>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</si>
  <si>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</si>
  <si>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</si>
  <si>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</si>
  <si>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</si>
  <si>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</si>
  <si>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</si>
  <si>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</si>
  <si>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</si>
  <si>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</si>
  <si>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</si>
  <si>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</si>
  <si>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</si>
  <si>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</si>
  <si>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</si>
  <si>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</si>
  <si>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</si>
  <si>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</si>
  <si>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</si>
  <si>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</si>
  <si>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</si>
  <si>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</si>
  <si>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</si>
  <si>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</si>
  <si>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</si>
  <si>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</si>
  <si>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</si>
  <si>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</si>
  <si>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</si>
  <si>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</si>
  <si>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</si>
  <si>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</si>
  <si>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</si>
  <si>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</si>
  <si>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</si>
  <si>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</si>
  <si>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</si>
  <si>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</si>
  <si>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</si>
  <si>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</si>
  <si>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</si>
  <si>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</si>
  <si>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</si>
  <si>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</si>
  <si>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</si>
  <si>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</si>
  <si>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</si>
  <si>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</si>
  <si>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</si>
  <si>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</si>
  <si>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</si>
  <si>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</si>
  <si>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</si>
  <si>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</si>
  <si>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</si>
  <si>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</si>
  <si>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</si>
  <si>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</si>
  <si>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</si>
  <si>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</si>
  <si>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</si>
  <si>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</si>
  <si>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</si>
  <si>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</si>
  <si>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</si>
  <si>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</si>
  <si>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</si>
  <si>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</si>
  <si>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</si>
  <si>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</si>
  <si>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</si>
  <si>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</si>
  <si>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</si>
  <si>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</si>
  <si>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</si>
  <si>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</si>
  <si>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</si>
  <si>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</si>
  <si>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</si>
  <si>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</si>
  <si>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</si>
  <si>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</si>
  <si>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</si>
  <si>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</si>
  <si>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</si>
  <si>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</si>
  <si>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</si>
  <si>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</si>
  <si>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</si>
  <si>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</si>
  <si>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</si>
  <si>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</si>
  <si>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</si>
  <si>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</si>
  <si>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</si>
  <si>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</si>
  <si>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</si>
  <si>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</si>
  <si>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</si>
  <si>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</si>
  <si>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</si>
  <si>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</si>
  <si>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</si>
  <si>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</si>
  <si>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</si>
  <si>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</si>
  <si>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</si>
  <si>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</si>
  <si>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</si>
  <si>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</si>
  <si>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</si>
  <si>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</si>
  <si>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</si>
  <si>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</si>
  <si>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</si>
  <si>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</si>
  <si>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</si>
  <si>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</si>
  <si>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</si>
  <si>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</si>
  <si>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</si>
  <si>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</si>
  <si>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</si>
  <si>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</si>
  <si>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</si>
  <si>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</si>
  <si>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</si>
  <si>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</si>
  <si>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</si>
  <si>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</si>
  <si>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</si>
  <si>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</si>
  <si>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</si>
  <si>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</si>
  <si>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</si>
  <si>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</si>
  <si>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</si>
  <si>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</si>
  <si>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</si>
  <si>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</si>
  <si>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</si>
  <si>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</si>
  <si>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</si>
  <si>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</si>
  <si>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</si>
  <si>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</si>
  <si>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</si>
  <si>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</si>
  <si>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</si>
  <si>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</si>
  <si>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</si>
  <si>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</si>
  <si>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</si>
  <si>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</si>
  <si>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</si>
  <si>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</si>
  <si>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</si>
  <si>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</si>
  <si>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</si>
  <si>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</si>
  <si>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</si>
  <si>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</si>
  <si>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</si>
  <si>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</si>
  <si>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</si>
  <si>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</si>
  <si>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</si>
  <si>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</si>
  <si>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</si>
  <si>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</si>
  <si>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</si>
  <si>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</si>
  <si>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</si>
  <si>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</si>
  <si>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</si>
  <si>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</si>
  <si>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</si>
  <si>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</si>
  <si>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</si>
  <si>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</si>
  <si>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</si>
  <si>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</si>
  <si>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</si>
  <si>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</si>
  <si>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</si>
  <si>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</si>
  <si>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</si>
  <si>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</si>
  <si>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</si>
  <si>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</si>
  <si>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</si>
  <si>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</si>
  <si>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</si>
  <si>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</si>
  <si>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</si>
  <si>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</si>
  <si>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</si>
  <si>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</si>
  <si>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</si>
  <si>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</si>
  <si>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</si>
  <si>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</si>
  <si>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</si>
  <si>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</si>
  <si>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</si>
  <si>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</si>
  <si>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</si>
  <si>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</si>
  <si>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</si>
  <si>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</si>
  <si>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</si>
  <si>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</si>
  <si>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</si>
  <si>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</si>
  <si>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</si>
  <si>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</si>
  <si>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</si>
  <si>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</si>
  <si>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</si>
  <si>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</si>
  <si>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</si>
  <si>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</si>
  <si>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</si>
  <si>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</si>
  <si>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</si>
  <si>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</si>
  <si>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</si>
  <si>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</si>
  <si>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</si>
  <si>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</si>
  <si>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</si>
  <si>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</si>
  <si>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</si>
  <si>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</si>
  <si>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</si>
  <si>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</si>
  <si>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</si>
  <si>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</si>
  <si>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</si>
  <si>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</si>
  <si>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</si>
  <si>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</si>
  <si>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</si>
  <si>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</si>
  <si>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</si>
  <si>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</si>
  <si>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</si>
  <si>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</si>
  <si>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</si>
  <si>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</si>
  <si>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</si>
  <si>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</si>
  <si>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</si>
  <si>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</si>
  <si>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</si>
  <si>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</si>
  <si>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</si>
  <si>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</si>
  <si>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</si>
  <si>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</si>
  <si>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</si>
  <si>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</si>
  <si>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</si>
  <si>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</si>
  <si>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</si>
  <si>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</si>
  <si>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</si>
  <si>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</si>
  <si>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</si>
  <si>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</si>
  <si>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</si>
  <si>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</si>
  <si>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</si>
  <si>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</si>
  <si>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</si>
  <si>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</si>
  <si>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</si>
  <si>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</si>
  <si>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</si>
  <si>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</si>
  <si>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</si>
  <si>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</si>
  <si>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</si>
  <si>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</si>
  <si>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</si>
  <si>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</si>
  <si>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</si>
  <si>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</si>
  <si>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</si>
  <si>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</si>
  <si>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</si>
  <si>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</si>
  <si>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</si>
  <si>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</si>
  <si>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</si>
  <si>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</si>
  <si>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</si>
  <si>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</si>
  <si>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</si>
  <si>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</si>
  <si>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</si>
  <si>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</si>
  <si>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</si>
  <si>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</si>
  <si>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</si>
  <si>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</si>
  <si>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</si>
  <si>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</si>
  <si>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</si>
  <si>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</si>
  <si>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</si>
  <si>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</si>
  <si>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</si>
  <si>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</si>
  <si>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</si>
  <si>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</si>
  <si>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</si>
  <si>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</si>
  <si>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</si>
  <si>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</si>
  <si>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</si>
  <si>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</si>
  <si>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</si>
  <si>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</si>
  <si>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</si>
  <si>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</si>
  <si>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</si>
  <si>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</si>
  <si>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</si>
  <si>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</si>
  <si>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</si>
  <si>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</si>
  <si>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</si>
  <si>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</si>
  <si>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</si>
  <si>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</si>
  <si>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</si>
  <si>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</si>
  <si>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</si>
  <si>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</si>
  <si>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</si>
  <si>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</si>
  <si>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</si>
  <si>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</si>
  <si>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</si>
  <si>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</si>
  <si>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</si>
  <si>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</si>
  <si>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</si>
  <si>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</si>
  <si>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</si>
  <si>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</si>
  <si>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</si>
  <si>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</si>
  <si>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</si>
  <si>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</si>
  <si>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</si>
  <si>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</si>
  <si>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</si>
  <si>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</si>
  <si>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</si>
  <si>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</si>
  <si>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</si>
  <si>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</si>
  <si>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</si>
  <si>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</si>
  <si>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</si>
  <si>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</si>
  <si>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</si>
  <si>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</si>
  <si>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</si>
  <si>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</si>
  <si>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</si>
  <si>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</si>
  <si>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</si>
  <si>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</si>
  <si>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</si>
  <si>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</si>
  <si>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</si>
  <si>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</si>
  <si>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</si>
  <si>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</si>
  <si>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</si>
  <si>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</si>
  <si>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</si>
  <si>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</si>
  <si>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</si>
  <si>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</si>
  <si>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</si>
  <si>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</si>
  <si>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</si>
  <si>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</si>
  <si>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</si>
  <si>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</si>
  <si>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</si>
  <si>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</si>
  <si>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</si>
  <si>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</si>
  <si>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</si>
  <si>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</si>
  <si>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</si>
  <si>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</si>
  <si>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</si>
  <si>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</si>
  <si>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</si>
  <si>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</si>
  <si>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</si>
  <si>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</si>
  <si>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</si>
  <si>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</si>
  <si>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</si>
  <si>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</si>
  <si>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</si>
  <si>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</si>
  <si>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</si>
  <si>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</si>
  <si>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</si>
  <si>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</si>
  <si>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</si>
  <si>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</si>
  <si>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</si>
  <si>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</si>
  <si>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</si>
  <si>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</si>
  <si>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</si>
  <si>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</si>
  <si>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</si>
  <si>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</si>
  <si>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</si>
  <si>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</si>
  <si>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</si>
  <si>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</si>
  <si>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</si>
  <si>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</si>
  <si>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</si>
  <si>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</si>
  <si>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</si>
  <si>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</si>
  <si>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</si>
  <si>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</si>
  <si>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</si>
  <si>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</si>
  <si>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</si>
  <si>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</si>
  <si>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</si>
  <si>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</si>
  <si>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</si>
  <si>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</si>
  <si>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</si>
  <si>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</si>
  <si>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</si>
  <si>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</si>
  <si>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</si>
  <si>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</si>
  <si>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</si>
  <si>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</si>
  <si>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</si>
  <si>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</si>
  <si>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</si>
  <si>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</si>
  <si>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</si>
  <si>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</si>
  <si>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</si>
  <si>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</si>
  <si>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</si>
  <si>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</si>
  <si>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</si>
  <si>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</si>
  <si>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</si>
  <si>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</si>
  <si>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</si>
  <si>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</si>
  <si>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</si>
  <si>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</si>
  <si>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</si>
  <si>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</si>
  <si>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</si>
  <si>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</si>
  <si>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</si>
  <si>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</si>
  <si>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</si>
  <si>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</si>
  <si>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</si>
  <si>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</si>
  <si>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</si>
  <si>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</si>
  <si>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</si>
  <si>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</si>
  <si>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</si>
  <si>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</si>
  <si>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</si>
  <si>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</si>
  <si>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</si>
  <si>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</si>
  <si>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</si>
  <si>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</si>
  <si>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</si>
  <si>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</si>
  <si>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</si>
  <si>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</si>
  <si>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</si>
  <si>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</si>
  <si>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</si>
  <si>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</si>
  <si>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</si>
  <si>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</si>
  <si>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</si>
  <si>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</si>
  <si>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</si>
  <si>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</si>
  <si>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</si>
  <si>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</si>
  <si>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</si>
  <si>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</si>
  <si>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</si>
  <si>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</si>
  <si>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</si>
  <si>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</si>
  <si>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</si>
  <si>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</si>
  <si>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</si>
  <si>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</si>
  <si>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</si>
  <si>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</si>
  <si>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</si>
  <si>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</si>
  <si>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</si>
  <si>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</si>
  <si>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</si>
  <si>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</si>
  <si>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</si>
  <si>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</si>
  <si>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</si>
  <si>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</si>
  <si>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</si>
  <si>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</si>
  <si>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</si>
  <si>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</si>
  <si>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</si>
  <si>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</si>
  <si>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</si>
  <si>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</si>
  <si>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</si>
  <si>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</si>
  <si>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</si>
  <si>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</si>
  <si>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</si>
  <si>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</si>
  <si>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</si>
  <si>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</si>
  <si>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</si>
  <si>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</si>
  <si>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</si>
  <si>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</si>
  <si>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</si>
  <si>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</si>
  <si>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</si>
  <si>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</si>
  <si>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</si>
  <si>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</si>
  <si>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</si>
  <si>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</si>
  <si>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</si>
  <si>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</si>
  <si>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</si>
  <si>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</si>
  <si>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</si>
  <si>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</si>
  <si>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</si>
  <si>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</si>
  <si>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</si>
  <si>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</si>
  <si>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</si>
  <si>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</si>
  <si>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</si>
  <si>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</si>
  <si>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</si>
  <si>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</si>
  <si>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</si>
  <si>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</si>
  <si>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</si>
  <si>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</si>
  <si>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</si>
  <si>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</si>
  <si>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</si>
  <si>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</si>
  <si>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</si>
  <si>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</si>
  <si>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</si>
  <si>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</si>
  <si>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</si>
  <si>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</si>
  <si>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</si>
  <si>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</si>
  <si>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</si>
  <si>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</si>
  <si>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</si>
  <si>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</si>
  <si>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</si>
  <si>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</si>
  <si>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</si>
  <si>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</si>
  <si>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</si>
  <si>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</si>
  <si>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</si>
  <si>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</si>
  <si>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</si>
  <si>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</si>
  <si>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</si>
  <si>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</si>
  <si>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</si>
  <si>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</si>
  <si>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</si>
  <si>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</si>
  <si>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</si>
  <si>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</si>
  <si>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</si>
  <si>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</si>
  <si>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</si>
  <si>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</si>
  <si>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</si>
  <si>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</si>
  <si>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</si>
  <si>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</si>
  <si>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</si>
  <si>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</si>
  <si>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</si>
  <si>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</si>
  <si>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</si>
  <si>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</si>
  <si>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</si>
  <si>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</si>
  <si>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</si>
  <si>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</si>
  <si>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</si>
  <si>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</si>
  <si>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</si>
  <si>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</si>
  <si>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</si>
  <si>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</si>
  <si>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</si>
  <si>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</si>
  <si>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</si>
  <si>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</si>
  <si>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</si>
  <si>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</si>
  <si>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</si>
  <si>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</si>
  <si>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</si>
  <si>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</si>
  <si>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</si>
  <si>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</si>
  <si>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</si>
  <si>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</si>
  <si>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</si>
  <si>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</si>
  <si>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</si>
  <si>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</si>
  <si>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</si>
  <si>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</si>
  <si>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</si>
  <si>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</si>
  <si>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</si>
  <si>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</si>
  <si>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</si>
  <si>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</si>
  <si>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</si>
  <si>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</si>
  <si>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</si>
  <si>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</si>
  <si>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</si>
  <si>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</si>
  <si>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</si>
  <si>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</si>
  <si>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</si>
  <si>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</si>
  <si>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</si>
  <si>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</si>
  <si>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</si>
  <si>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</si>
  <si>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</si>
  <si>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</si>
  <si>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</si>
  <si>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</si>
  <si>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</si>
  <si>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</si>
  <si>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</si>
  <si>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</si>
  <si>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</si>
  <si>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</si>
  <si>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</si>
  <si>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</si>
  <si>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</si>
  <si>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</si>
  <si>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</si>
  <si>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</si>
  <si>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</si>
  <si>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</si>
  <si>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</si>
  <si>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</si>
  <si>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</si>
  <si>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</si>
  <si>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</si>
  <si>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</si>
  <si>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</si>
  <si>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</si>
  <si>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</si>
  <si>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</si>
  <si>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</si>
  <si>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</si>
  <si>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</si>
  <si>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</si>
  <si>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</si>
  <si>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</si>
  <si>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</si>
  <si>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</si>
  <si>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</si>
  <si>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</si>
  <si>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</si>
  <si>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</si>
  <si>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</si>
  <si>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</si>
  <si>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</si>
  <si>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</si>
  <si>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</si>
  <si>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</si>
  <si>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</si>
  <si>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</si>
  <si>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</si>
  <si>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</si>
  <si>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</si>
  <si>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</si>
  <si>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</si>
  <si>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</si>
  <si>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</si>
  <si>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</si>
  <si>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</si>
  <si>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</si>
  <si>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</si>
  <si>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</si>
  <si>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</si>
  <si>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</si>
  <si>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</si>
  <si>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</si>
  <si>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</si>
  <si>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</si>
  <si>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</si>
  <si>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</si>
  <si>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</si>
  <si>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</si>
  <si>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</si>
  <si>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</si>
  <si>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</si>
  <si>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</si>
  <si>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</si>
  <si>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</si>
  <si>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</si>
  <si>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</si>
  <si>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</si>
  <si>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</si>
  <si>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</si>
  <si>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</si>
  <si>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</si>
  <si>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</si>
  <si>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</si>
  <si>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</si>
  <si>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</si>
  <si>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</si>
  <si>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</si>
  <si>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</si>
  <si>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</si>
  <si>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</si>
  <si>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</si>
  <si>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</si>
  <si>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</si>
  <si>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</si>
  <si>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</si>
  <si>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</si>
  <si>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</si>
  <si>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</si>
  <si>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</si>
  <si>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</si>
  <si>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</si>
  <si>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</si>
  <si>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</si>
  <si>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</si>
  <si>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</si>
  <si>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</si>
  <si>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</si>
  <si>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</si>
  <si>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</si>
  <si>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</si>
  <si>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</si>
  <si>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</si>
  <si>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</si>
  <si>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</si>
  <si>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</si>
  <si>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</si>
  <si>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</si>
  <si>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</si>
  <si>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</si>
  <si>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</si>
  <si>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</si>
  <si>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</si>
  <si>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</si>
  <si>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</si>
  <si>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</si>
  <si>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</si>
  <si>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</si>
  <si>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</si>
  <si>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</si>
  <si>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</si>
  <si>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</si>
  <si>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</si>
  <si>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</si>
  <si>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</si>
  <si>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</si>
  <si>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</si>
  <si>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</si>
  <si>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</si>
  <si>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</si>
  <si>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</si>
  <si>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</si>
  <si>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</si>
  <si>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</si>
  <si>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</si>
  <si>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</si>
  <si>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</si>
  <si>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</si>
  <si>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</si>
  <si>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</si>
  <si>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</si>
  <si>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</si>
  <si>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</si>
  <si>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</si>
  <si>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</si>
  <si>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</si>
  <si>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</si>
  <si>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</si>
  <si>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</si>
  <si>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</si>
  <si>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</si>
  <si>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</si>
  <si>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</si>
  <si>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</si>
  <si>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</si>
  <si>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</si>
  <si>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</si>
  <si>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</si>
  <si>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</si>
  <si>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</si>
  <si>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</si>
  <si>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</si>
  <si>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</si>
  <si>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</si>
  <si>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</si>
  <si>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</si>
  <si>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</si>
  <si>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</si>
  <si>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</si>
  <si>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</si>
  <si>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</si>
  <si>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</si>
  <si>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</si>
  <si>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</si>
  <si>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</si>
  <si>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</si>
  <si>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</si>
  <si>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</si>
  <si>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</si>
  <si>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</si>
  <si>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</si>
  <si>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</si>
  <si>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</si>
  <si>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</si>
  <si>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</si>
  <si>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</si>
  <si>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</si>
  <si>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</si>
  <si>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</si>
  <si>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</si>
  <si>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</si>
  <si>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</si>
  <si>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</si>
  <si>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</si>
  <si>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</si>
  <si>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</si>
  <si>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</si>
  <si>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</si>
  <si>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</si>
  <si>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</si>
  <si>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</si>
  <si>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</si>
  <si>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</si>
  <si>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</si>
  <si>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</si>
  <si>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</si>
  <si>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</si>
  <si>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</si>
  <si>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</si>
  <si>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</si>
  <si>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</si>
  <si>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</si>
  <si>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</si>
  <si>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</si>
  <si>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</si>
  <si>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</si>
  <si>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</si>
  <si>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</si>
  <si>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</si>
  <si>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</si>
  <si>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</si>
  <si>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</si>
  <si>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</si>
  <si>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</si>
  <si>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</si>
  <si>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</si>
  <si>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</si>
  <si>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</si>
  <si>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</si>
  <si>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</si>
  <si>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</si>
  <si>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</si>
  <si>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</si>
  <si>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</si>
  <si>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</si>
  <si>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</si>
  <si>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</si>
  <si>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</si>
  <si>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</si>
  <si>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</si>
  <si>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</si>
  <si>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</si>
  <si>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</si>
  <si>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</si>
  <si>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</si>
  <si>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</si>
  <si>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</si>
  <si>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</si>
  <si>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</si>
  <si>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</si>
  <si>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</si>
  <si>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</si>
  <si>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</si>
  <si>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</si>
  <si>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</si>
  <si>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</si>
  <si>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</si>
  <si>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</si>
  <si>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</si>
  <si>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</si>
  <si>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</si>
  <si>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</si>
  <si>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</si>
  <si>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</si>
  <si>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</si>
  <si>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</si>
  <si>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</si>
  <si>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</si>
  <si>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</si>
  <si>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</si>
  <si>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</si>
  <si>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</si>
  <si>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</si>
  <si>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</si>
  <si>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</si>
  <si>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</si>
  <si>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</si>
  <si>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</si>
  <si>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</si>
  <si>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</si>
  <si>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</si>
  <si>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</si>
  <si>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</si>
  <si>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</si>
  <si>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</si>
  <si>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</si>
  <si>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</si>
  <si>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</si>
  <si>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</si>
  <si>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</si>
  <si>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</si>
  <si>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</si>
  <si>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</si>
  <si>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</si>
  <si>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</si>
  <si>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</si>
  <si>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</si>
  <si>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</si>
  <si>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</si>
  <si>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</si>
  <si>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</si>
  <si>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</si>
  <si>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</si>
  <si>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</si>
  <si>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</si>
  <si>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</si>
  <si>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</si>
  <si>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</si>
  <si>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</si>
  <si>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</si>
  <si>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</si>
  <si>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</si>
  <si>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</si>
  <si>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</si>
  <si>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</si>
  <si>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</si>
  <si>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</si>
  <si>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</si>
  <si>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</si>
  <si>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</si>
  <si>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</si>
  <si>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</si>
  <si>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</si>
  <si>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</si>
  <si>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</si>
  <si>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</si>
  <si>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</si>
  <si>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</si>
  <si>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</si>
  <si>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</si>
  <si>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</si>
  <si>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</si>
  <si>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</si>
  <si>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</si>
  <si>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</si>
  <si>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</si>
  <si>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</si>
  <si>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</si>
  <si>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</si>
  <si>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</si>
  <si>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</si>
  <si>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</si>
  <si>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</si>
  <si>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</si>
  <si>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</si>
  <si>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</si>
  <si>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</si>
  <si>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</si>
  <si>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</si>
  <si>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</si>
  <si>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</si>
  <si>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</si>
  <si>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</si>
  <si>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</si>
  <si>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</si>
  <si>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</si>
  <si>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</si>
  <si>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</si>
  <si>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</si>
  <si>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</si>
  <si>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</si>
  <si>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</si>
  <si>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</si>
  <si>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</si>
  <si>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</si>
  <si>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</si>
  <si>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</si>
  <si>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</si>
  <si>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</si>
  <si>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</si>
  <si>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</si>
  <si>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</si>
  <si>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</si>
  <si>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</si>
  <si>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</si>
  <si>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</si>
  <si>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</si>
  <si>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</si>
  <si>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</si>
  <si>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</si>
  <si>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</si>
  <si>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</si>
  <si>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</si>
  <si>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</si>
  <si>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</si>
  <si>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</si>
  <si>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</si>
  <si>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</si>
  <si>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</si>
  <si>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</si>
  <si>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</si>
  <si>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</si>
  <si>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</si>
  <si>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</si>
  <si>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</si>
  <si>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</si>
  <si>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</si>
  <si>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</si>
  <si>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</si>
  <si>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</si>
  <si>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</si>
  <si>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</si>
  <si>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</si>
  <si>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</si>
  <si>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</si>
  <si>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</si>
  <si>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</si>
  <si>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</si>
  <si>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</si>
  <si>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</si>
  <si>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</si>
  <si>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</si>
  <si>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</si>
  <si>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</si>
  <si>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</si>
  <si>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</si>
  <si>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</si>
  <si>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</si>
  <si>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</si>
  <si>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</si>
  <si>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</si>
  <si>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</si>
  <si>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</si>
  <si>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</si>
  <si>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</si>
  <si>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</si>
  <si>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</si>
  <si>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</si>
  <si>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</si>
  <si>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</si>
  <si>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</si>
  <si>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</si>
  <si>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</si>
  <si>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</si>
  <si>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</si>
  <si>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</si>
  <si>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</si>
  <si>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</si>
  <si>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</si>
  <si>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</si>
  <si>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</si>
  <si>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</si>
  <si>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</si>
  <si>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</si>
  <si>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</si>
  <si>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</si>
  <si>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</si>
  <si>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</si>
  <si>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</si>
  <si>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</si>
  <si>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</si>
  <si>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</si>
  <si>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</si>
  <si>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</si>
  <si>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</si>
  <si>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</si>
  <si>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</si>
  <si>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</si>
  <si>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</si>
  <si>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</si>
  <si>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</si>
  <si>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</si>
  <si>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</si>
  <si>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</si>
  <si>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</si>
  <si>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</si>
  <si>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</si>
  <si>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</si>
  <si>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</si>
  <si>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</si>
  <si>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</si>
  <si>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</si>
  <si>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</si>
  <si>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</si>
  <si>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</si>
  <si>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</si>
  <si>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</si>
  <si>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</si>
  <si>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</si>
  <si>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</si>
  <si>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</si>
  <si>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</si>
  <si>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</si>
  <si>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</si>
  <si>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</si>
  <si>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</si>
  <si>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</si>
  <si>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</si>
  <si>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</si>
  <si>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</si>
  <si>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</si>
  <si>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</si>
  <si>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</si>
  <si>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</si>
  <si>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</si>
  <si>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</si>
  <si>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</si>
  <si>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</si>
  <si>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</si>
  <si>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</si>
  <si>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</si>
  <si>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</si>
  <si>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</si>
  <si>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</si>
  <si>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</si>
  <si>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</si>
  <si>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</si>
  <si>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</si>
  <si>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</si>
  <si>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</si>
  <si>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</si>
  <si>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</si>
  <si>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</si>
  <si>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</si>
  <si>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</si>
  <si>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</si>
  <si>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</si>
  <si>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</si>
  <si>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</si>
  <si>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</si>
  <si>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</si>
  <si>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</si>
  <si>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</si>
  <si>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</si>
  <si>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</si>
  <si>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</si>
  <si>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</si>
  <si>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</si>
  <si>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</si>
  <si>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</si>
  <si>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</si>
  <si>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</si>
  <si>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</si>
  <si>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</si>
  <si>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</si>
  <si>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</si>
  <si>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</si>
  <si>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</si>
  <si>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</si>
  <si>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</si>
  <si>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</si>
  <si>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</si>
  <si>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</si>
  <si>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</si>
  <si>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</si>
  <si>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</si>
  <si>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</si>
  <si>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</si>
  <si>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</si>
  <si>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</si>
  <si>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</si>
  <si>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</si>
  <si>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</si>
  <si>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</si>
  <si>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</si>
  <si>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</si>
  <si>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</si>
  <si>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</si>
  <si>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</si>
  <si>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</si>
  <si>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</si>
  <si>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</si>
  <si>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</si>
  <si>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</si>
  <si>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</si>
  <si>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</si>
  <si>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</si>
  <si>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</si>
  <si>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</si>
  <si>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</si>
  <si>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</si>
  <si>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</si>
  <si>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</si>
  <si>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</si>
  <si>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</si>
  <si>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</si>
  <si>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</si>
  <si>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</si>
  <si>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</si>
  <si>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</si>
  <si>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</si>
  <si>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</si>
  <si>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</si>
  <si>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</si>
  <si>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</si>
  <si>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</si>
  <si>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</si>
  <si>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</si>
  <si>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</si>
  <si>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</si>
  <si>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</si>
  <si>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</si>
  <si>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</si>
  <si>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</si>
  <si>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</si>
  <si>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</si>
  <si>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</si>
  <si>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</si>
  <si>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</si>
  <si>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</si>
  <si>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</si>
  <si>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</si>
  <si>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</si>
  <si>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</si>
  <si>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</si>
  <si>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</si>
  <si>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</si>
  <si>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</si>
  <si>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</si>
  <si>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</si>
  <si>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</si>
  <si>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</si>
  <si>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</si>
  <si>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</si>
  <si>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</si>
  <si>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</si>
  <si>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</si>
  <si>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</si>
  <si>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</si>
  <si>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</si>
  <si>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</si>
  <si>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</si>
  <si>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</si>
  <si>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</si>
  <si>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</si>
  <si>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</si>
  <si>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</si>
  <si>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</si>
  <si>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</si>
  <si>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</si>
  <si>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</si>
  <si>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</si>
  <si>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</si>
  <si>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</si>
  <si>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</si>
  <si>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</si>
  <si>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</si>
  <si>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</si>
  <si>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</si>
  <si>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</si>
  <si>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</si>
  <si>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</si>
  <si>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</si>
  <si>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</si>
  <si>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</si>
  <si>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</si>
  <si>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</si>
  <si>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</si>
  <si>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</si>
  <si>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</si>
  <si>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</si>
  <si>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</si>
  <si>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</si>
  <si>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</si>
  <si>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</si>
  <si>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</si>
  <si>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</si>
  <si>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</si>
  <si>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</si>
  <si>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</si>
  <si>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</si>
  <si>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</si>
  <si>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</si>
  <si>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</si>
  <si>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</si>
  <si>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</si>
  <si>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</si>
  <si>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</si>
  <si>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</si>
  <si>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</si>
  <si>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</si>
  <si>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</si>
  <si>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</si>
  <si>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</si>
  <si>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</si>
  <si>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</si>
  <si>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</si>
  <si>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</si>
  <si>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</si>
  <si>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</si>
  <si>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</si>
  <si>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</si>
  <si>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</si>
  <si>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</si>
  <si>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</si>
  <si>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</si>
  <si>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</si>
  <si>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</si>
  <si>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</si>
  <si>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</si>
  <si>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</si>
  <si>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</si>
  <si>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</si>
  <si>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</si>
  <si>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</si>
  <si>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</si>
  <si>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</si>
  <si>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</si>
  <si>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</si>
  <si>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</si>
  <si>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</si>
  <si>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</si>
  <si>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</si>
  <si>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</si>
  <si>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</si>
  <si>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</si>
  <si>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</si>
  <si>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</si>
  <si>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</si>
  <si>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</si>
  <si>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</si>
  <si>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</si>
  <si>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</si>
  <si>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</si>
  <si>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</si>
  <si>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</si>
  <si>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</si>
  <si>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</si>
  <si>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</si>
  <si>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</si>
  <si>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</si>
  <si>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</si>
  <si>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</si>
  <si>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</si>
  <si>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</si>
  <si>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</si>
  <si>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</si>
  <si>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</si>
  <si>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</si>
  <si>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</si>
  <si>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</si>
  <si>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</si>
  <si>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</si>
  <si>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</si>
  <si>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</si>
  <si>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</si>
  <si>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</si>
  <si>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</si>
  <si>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</si>
  <si>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</si>
  <si>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</si>
  <si>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</si>
  <si>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</si>
  <si>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</si>
  <si>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</si>
  <si>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</si>
  <si>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</si>
  <si>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</si>
  <si>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</si>
  <si>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</si>
  <si>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</si>
  <si>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</si>
  <si>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</si>
  <si>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</si>
  <si>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</si>
  <si>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</si>
  <si>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</si>
  <si>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</si>
  <si>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</si>
  <si>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</si>
  <si>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</si>
  <si>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</si>
  <si>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</si>
  <si>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</si>
  <si>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</si>
  <si>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</si>
  <si>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</si>
  <si>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</si>
  <si>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</si>
  <si>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</si>
  <si>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</si>
  <si>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</si>
  <si>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</si>
  <si>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</si>
  <si>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</si>
  <si>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</si>
  <si>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</si>
  <si>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</si>
  <si>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</si>
  <si>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</si>
  <si>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</si>
  <si>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</si>
  <si>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</si>
  <si>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</si>
  <si>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</si>
  <si>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</si>
  <si>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</si>
  <si>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</si>
  <si>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</si>
  <si>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</si>
  <si>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</si>
  <si>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</si>
  <si>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</si>
  <si>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</si>
  <si>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</si>
  <si>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</si>
  <si>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</si>
  <si>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</si>
  <si>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</si>
  <si>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</si>
  <si>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</si>
  <si>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</si>
  <si>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</si>
  <si>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</si>
  <si>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</si>
  <si>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</si>
  <si>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</si>
  <si>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</si>
  <si>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</si>
  <si>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</si>
  <si>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</si>
  <si>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</si>
  <si>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</si>
  <si>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</si>
  <si>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</si>
  <si>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</si>
  <si>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</si>
  <si>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</si>
  <si>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</si>
  <si>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</si>
  <si>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</si>
  <si>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</si>
  <si>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</si>
  <si>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</si>
  <si>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</si>
  <si>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</si>
  <si>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</si>
  <si>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</si>
  <si>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</si>
  <si>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</si>
  <si>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</si>
  <si>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</si>
  <si>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</si>
  <si>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</si>
  <si>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</si>
  <si>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</si>
  <si>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</si>
  <si>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</si>
  <si>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</si>
  <si>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</si>
  <si>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</si>
  <si>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</si>
  <si>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</si>
  <si>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</si>
  <si>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</si>
  <si>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</si>
  <si>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</si>
  <si>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</si>
  <si>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</si>
  <si>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</si>
  <si>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</si>
  <si>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</si>
  <si>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</si>
  <si>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</si>
  <si>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</si>
  <si>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</si>
  <si>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</si>
  <si>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</si>
  <si>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</si>
  <si>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</si>
  <si>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</si>
  <si>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</si>
  <si>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</si>
  <si>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</si>
  <si>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</si>
  <si>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</si>
  <si>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</si>
  <si>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</si>
  <si>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</si>
  <si>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</si>
  <si>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</si>
  <si>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</si>
  <si>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</si>
  <si>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</si>
  <si>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</si>
  <si>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</si>
  <si>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</si>
  <si>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</si>
  <si>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</si>
  <si>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</si>
  <si>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</si>
  <si>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</si>
  <si>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</si>
  <si>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</si>
  <si>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</si>
  <si>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</si>
  <si>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</si>
  <si>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</si>
  <si>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</si>
  <si>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</si>
  <si>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</si>
  <si>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</si>
  <si>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</si>
  <si>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</si>
  <si>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</si>
  <si>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</si>
  <si>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</si>
  <si>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</si>
  <si>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</si>
  <si>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</si>
  <si>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</si>
  <si>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</si>
  <si>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</si>
  <si>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</si>
  <si>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</si>
  <si>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</si>
  <si>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</si>
  <si>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</si>
  <si>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</si>
  <si>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</si>
  <si>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</si>
  <si>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</si>
  <si>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</si>
  <si>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</si>
  <si>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</si>
  <si>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</si>
  <si>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</si>
  <si>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</si>
  <si>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</si>
  <si>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</si>
  <si>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</si>
  <si>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</si>
  <si>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</si>
  <si>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</si>
  <si>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</si>
  <si>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</si>
  <si>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</si>
  <si>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</si>
  <si>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</si>
  <si>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</si>
  <si>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</si>
  <si>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</si>
  <si>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</si>
  <si>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</si>
  <si>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</si>
  <si>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</si>
  <si>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</si>
  <si>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</si>
  <si>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</si>
  <si>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</si>
  <si>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</si>
  <si>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</si>
  <si>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</si>
  <si>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</si>
  <si>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</si>
  <si>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</si>
  <si>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</si>
  <si>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</si>
  <si>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</si>
  <si>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</si>
  <si>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</si>
  <si>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</si>
  <si>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</si>
  <si>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</si>
  <si>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</si>
  <si>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</si>
  <si>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</si>
  <si>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</si>
  <si>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</si>
  <si>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</si>
  <si>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</si>
  <si>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</si>
  <si>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</si>
  <si>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</si>
  <si>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</si>
  <si>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</si>
  <si>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</si>
  <si>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</si>
  <si>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</si>
  <si>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</si>
  <si>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</si>
  <si>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</si>
  <si>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</si>
  <si>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</si>
  <si>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</si>
  <si>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</si>
  <si>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</si>
  <si>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</si>
  <si>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</si>
  <si>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</si>
  <si>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</si>
  <si>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</si>
  <si>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</si>
  <si>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</si>
  <si>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</si>
  <si>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</si>
  <si>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</si>
  <si>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</si>
  <si>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</si>
  <si>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</si>
  <si>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</si>
  <si>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</si>
  <si>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</si>
  <si>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</si>
  <si>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</si>
  <si>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</si>
  <si>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</si>
  <si>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</si>
  <si>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</si>
  <si>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</si>
  <si>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</si>
  <si>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</si>
  <si>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</si>
  <si>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</si>
  <si>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</si>
  <si>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</si>
  <si>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</si>
  <si>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</si>
  <si>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</si>
  <si>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</si>
  <si>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</si>
  <si>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</si>
  <si>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</si>
  <si>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</si>
  <si>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</si>
  <si>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</si>
  <si>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</si>
  <si>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</si>
  <si>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</si>
  <si>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</si>
  <si>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</si>
  <si>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</si>
  <si>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</si>
  <si>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</si>
  <si>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</si>
  <si>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</si>
  <si>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</si>
  <si>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</si>
  <si>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</si>
  <si>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</si>
  <si>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</si>
  <si>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</si>
  <si>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</si>
  <si>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</si>
  <si>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</si>
  <si>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</si>
  <si>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</si>
  <si>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</si>
  <si>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</si>
  <si>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</si>
  <si>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</si>
  <si>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</si>
  <si>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</si>
  <si>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</si>
  <si>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</si>
  <si>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</si>
  <si>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</si>
  <si>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</si>
  <si>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</si>
  <si>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</si>
  <si>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</si>
  <si>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</si>
  <si>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</si>
  <si>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</si>
  <si>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</si>
  <si>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</si>
  <si>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</si>
  <si>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</si>
  <si>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</si>
  <si>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</si>
  <si>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</si>
  <si>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</si>
  <si>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</si>
  <si>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</si>
  <si>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</si>
  <si>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</si>
  <si>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</si>
  <si>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</si>
  <si>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</si>
  <si>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</si>
  <si>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</si>
  <si>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</si>
  <si>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</si>
  <si>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</si>
  <si>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</si>
  <si>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</si>
  <si>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</si>
  <si>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</si>
  <si>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</si>
  <si>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</si>
  <si>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</si>
  <si>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</si>
  <si>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</si>
  <si>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</si>
  <si>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</si>
  <si>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</si>
  <si>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</si>
  <si>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</si>
  <si>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</si>
  <si>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</si>
  <si>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</si>
  <si>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</si>
  <si>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</si>
  <si>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</si>
  <si>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</si>
  <si>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</si>
  <si>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</si>
  <si>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</si>
  <si>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</si>
  <si>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</si>
  <si>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</si>
  <si>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</si>
  <si>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</si>
  <si>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</si>
  <si>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</si>
  <si>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</si>
  <si>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</si>
  <si>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</si>
  <si>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</si>
  <si>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</si>
  <si>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</si>
  <si>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</si>
  <si>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</si>
  <si>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</si>
  <si>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</si>
  <si>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</si>
  <si>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</si>
  <si>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</si>
  <si>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</si>
  <si>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</si>
  <si>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</si>
  <si>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</si>
  <si>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</si>
  <si>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</si>
  <si>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</si>
  <si>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</si>
  <si>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</si>
  <si>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</si>
  <si>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</si>
  <si>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</si>
  <si>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</si>
  <si>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</si>
  <si>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</si>
  <si>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</si>
  <si>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</si>
  <si>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</si>
  <si>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</si>
  <si>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</si>
  <si>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</si>
  <si>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</si>
  <si>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</si>
  <si>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</si>
  <si>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</si>
  <si>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</si>
  <si>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</si>
  <si>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</si>
  <si>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</si>
  <si>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</si>
  <si>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</si>
  <si>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</si>
  <si>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</si>
  <si>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</si>
  <si>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</si>
  <si>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</si>
  <si>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</si>
  <si>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</si>
  <si>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</si>
  <si>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</si>
  <si>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</si>
  <si>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</si>
  <si>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</si>
  <si>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</si>
  <si>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</si>
  <si>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</si>
  <si>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</si>
  <si>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</si>
  <si>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</si>
  <si>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</si>
  <si>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</si>
  <si>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</si>
  <si>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</si>
  <si>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</si>
  <si>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</si>
  <si>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</si>
  <si>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</si>
  <si>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</si>
  <si>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</si>
  <si>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</si>
  <si>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</si>
  <si>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</si>
  <si>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</si>
  <si>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</si>
  <si>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</si>
  <si>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</si>
  <si>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</si>
  <si>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</si>
  <si>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</si>
  <si>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</si>
  <si>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</si>
  <si>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</si>
  <si>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</si>
  <si>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</si>
  <si>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</si>
  <si>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</si>
  <si>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</si>
  <si>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</si>
  <si>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</si>
  <si>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</si>
  <si>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</si>
  <si>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</si>
  <si>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</si>
  <si>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</si>
  <si>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</si>
  <si>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</si>
  <si>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</si>
  <si>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</si>
  <si>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</si>
  <si>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</si>
  <si>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</si>
  <si>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</si>
  <si>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</si>
  <si>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</si>
  <si>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</si>
  <si>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</si>
  <si>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</si>
  <si>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</si>
  <si>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</si>
  <si>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</si>
  <si>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</si>
  <si>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</si>
  <si>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</si>
  <si>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</si>
  <si>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</si>
  <si>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</si>
  <si>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</si>
  <si>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</si>
  <si>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</si>
  <si>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</si>
  <si>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</si>
  <si>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</si>
  <si>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</si>
  <si>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</si>
  <si>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</si>
  <si>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</si>
  <si>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</si>
  <si>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</si>
  <si>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</si>
  <si>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</si>
  <si>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</si>
  <si>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</si>
  <si>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</si>
  <si>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</si>
  <si>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</si>
  <si>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</si>
  <si>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</si>
  <si>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</si>
  <si>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</si>
  <si>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</si>
  <si>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</si>
  <si>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</si>
  <si>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</si>
  <si>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</si>
  <si>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</si>
  <si>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</si>
  <si>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</si>
  <si>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</si>
  <si>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</si>
  <si>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</si>
  <si>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</si>
  <si>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</si>
  <si>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</si>
  <si>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</si>
  <si>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</si>
  <si>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</si>
  <si>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</si>
  <si>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</si>
  <si>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</si>
  <si>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</si>
  <si>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</si>
  <si>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</si>
  <si>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</si>
  <si>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</si>
  <si>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</si>
  <si>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</si>
  <si>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</si>
  <si>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</si>
  <si>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</si>
  <si>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</si>
  <si>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</si>
  <si>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</si>
  <si>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</si>
  <si>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</si>
  <si>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</si>
  <si>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</si>
  <si>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</si>
  <si>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</si>
  <si>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</si>
  <si>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</si>
  <si>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</si>
  <si>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</si>
  <si>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</si>
  <si>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</si>
  <si>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</si>
  <si>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</si>
  <si>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</si>
  <si>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</si>
  <si>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</si>
  <si>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</si>
  <si>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</si>
  <si>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</si>
  <si>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</si>
  <si>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</si>
  <si>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</si>
  <si>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</si>
  <si>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</si>
  <si>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</si>
  <si>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</si>
  <si>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</si>
  <si>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</si>
  <si>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</si>
  <si>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</si>
  <si>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</si>
  <si>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</si>
  <si>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</si>
  <si>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</si>
  <si>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</si>
  <si>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</si>
  <si>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</si>
  <si>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</si>
  <si>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</si>
  <si>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</si>
  <si>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</si>
  <si>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</si>
  <si>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</si>
  <si>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</si>
  <si>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</si>
  <si>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</si>
  <si>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</si>
  <si>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</si>
  <si>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</si>
  <si>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</si>
  <si>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</si>
  <si>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</si>
  <si>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</si>
  <si>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</si>
  <si>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</si>
  <si>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</si>
  <si>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</si>
  <si>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</si>
  <si>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</si>
  <si>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</si>
  <si>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</si>
  <si>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</si>
  <si>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</si>
  <si>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</si>
  <si>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</si>
  <si>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</si>
  <si>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</si>
  <si>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</si>
  <si>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</si>
  <si>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</si>
  <si>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</si>
  <si>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</si>
  <si>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</si>
  <si>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</si>
  <si>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</si>
  <si>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</si>
  <si>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</si>
  <si>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</si>
  <si>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</si>
  <si>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</si>
  <si>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</si>
  <si>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</si>
  <si>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</si>
  <si>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</si>
  <si>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</si>
  <si>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</si>
  <si>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</si>
  <si>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</si>
  <si>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</si>
  <si>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</si>
  <si>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</si>
  <si>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</si>
  <si>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</si>
  <si>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</si>
  <si>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</si>
  <si>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</si>
  <si>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</si>
  <si>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</si>
  <si>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</si>
  <si>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</si>
  <si>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</si>
  <si>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</si>
  <si>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</si>
  <si>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</si>
  <si>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</si>
  <si>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</si>
  <si>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</si>
  <si>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</si>
  <si>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</si>
  <si>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</si>
  <si>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</si>
  <si>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</si>
  <si>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</si>
  <si>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</si>
  <si>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</si>
  <si>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</si>
  <si>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</si>
  <si>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</si>
  <si>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</si>
  <si>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</si>
  <si>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</si>
  <si>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</si>
  <si>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</si>
  <si>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</si>
  <si>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</si>
  <si>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</si>
  <si>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</si>
  <si>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</si>
  <si>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</si>
  <si>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</si>
  <si>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</si>
  <si>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</si>
  <si>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</si>
  <si>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</si>
  <si>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</si>
  <si>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</si>
  <si>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</si>
  <si>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</si>
  <si>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</si>
  <si>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</si>
  <si>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</si>
  <si>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</si>
  <si>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</si>
  <si>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</si>
  <si>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</si>
  <si>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</si>
  <si>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</si>
  <si>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</si>
  <si>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</si>
  <si>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</si>
  <si>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</si>
  <si>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</si>
  <si>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</si>
  <si>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</si>
  <si>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</si>
  <si>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</si>
  <si>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</si>
  <si>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</si>
  <si>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</si>
  <si>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</si>
  <si>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</si>
  <si>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</si>
  <si>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</si>
  <si>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</si>
  <si>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</si>
  <si>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</si>
  <si>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</si>
  <si>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</si>
  <si>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</si>
  <si>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</si>
  <si>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</si>
  <si>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</si>
  <si>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</si>
  <si>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</si>
  <si>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</si>
  <si>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</si>
  <si>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</si>
  <si>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</si>
  <si>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</si>
  <si>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</si>
  <si>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</si>
  <si>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</si>
  <si>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</si>
  <si>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</si>
  <si>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</si>
  <si>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</si>
  <si>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</si>
  <si>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</si>
  <si>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</si>
  <si>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</si>
  <si>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</si>
  <si>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</si>
  <si>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</si>
  <si>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</si>
  <si>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</si>
  <si>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</si>
  <si>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</si>
  <si>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</si>
  <si>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</si>
  <si>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</si>
  <si>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</si>
  <si>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</si>
  <si>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</si>
  <si>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</si>
  <si>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</si>
  <si>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</si>
  <si>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</si>
  <si>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</si>
  <si>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</si>
  <si>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</si>
  <si>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</si>
  <si>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</si>
  <si>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</si>
  <si>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</si>
  <si>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</si>
  <si>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</si>
  <si>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</si>
  <si>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</si>
  <si>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</si>
  <si>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</si>
  <si>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</si>
  <si>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</si>
  <si>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</si>
  <si>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</si>
  <si>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</si>
  <si>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</si>
  <si>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</si>
  <si>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</si>
  <si>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</si>
  <si>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</si>
  <si>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</si>
  <si>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</si>
  <si>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</si>
  <si>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</si>
  <si>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</si>
  <si>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</si>
  <si>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</si>
  <si>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</si>
  <si>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</si>
  <si>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</si>
  <si>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</si>
  <si>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</si>
  <si>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</si>
  <si>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</si>
  <si>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</si>
  <si>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</si>
  <si>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</si>
  <si>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</si>
  <si>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</si>
  <si>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</si>
  <si>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</si>
  <si>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</si>
  <si>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</si>
  <si>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</si>
  <si>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</si>
  <si>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</si>
  <si>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</si>
  <si>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</si>
  <si>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</si>
  <si>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</si>
  <si>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</si>
  <si>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</si>
  <si>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</si>
  <si>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</si>
  <si>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</si>
  <si>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</si>
  <si>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</si>
  <si>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</si>
  <si>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</si>
  <si>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</si>
  <si>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</si>
  <si>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</si>
  <si>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</si>
  <si>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</si>
  <si>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</si>
  <si>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</si>
  <si>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</si>
  <si>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</si>
  <si>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</si>
  <si>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</si>
  <si>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</si>
  <si>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</si>
  <si>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</si>
  <si>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</si>
  <si>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</si>
  <si>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</si>
  <si>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</si>
  <si>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</si>
  <si>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</si>
  <si>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</si>
  <si>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</si>
  <si>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</si>
  <si>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</si>
  <si>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</si>
  <si>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</si>
  <si>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</si>
  <si>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</si>
  <si>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</si>
  <si>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</si>
  <si>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</si>
  <si>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</si>
  <si>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</si>
  <si>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</si>
  <si>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</si>
  <si>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</si>
  <si>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</si>
  <si>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</si>
  <si>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</si>
  <si>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</si>
  <si>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</si>
  <si>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</si>
  <si>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</si>
  <si>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</si>
  <si>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</si>
  <si>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</si>
  <si>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</si>
  <si>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</si>
  <si>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</si>
  <si>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</si>
  <si>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</si>
  <si>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</si>
  <si>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</si>
  <si>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</si>
  <si>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</si>
  <si>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</si>
  <si>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</si>
  <si>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</si>
  <si>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</si>
  <si>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</si>
  <si>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</si>
  <si>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</si>
  <si>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</si>
  <si>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</si>
  <si>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</si>
  <si>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</si>
  <si>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</si>
  <si>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</si>
  <si>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</si>
  <si>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</si>
  <si>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</si>
  <si>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</si>
  <si>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</si>
  <si>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</si>
  <si>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</si>
  <si>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</si>
  <si>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</si>
  <si>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</si>
  <si>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</si>
  <si>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</si>
  <si>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</si>
  <si>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</si>
  <si>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</si>
  <si>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</si>
  <si>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</si>
  <si>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</si>
  <si>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</si>
  <si>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</si>
  <si>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</si>
  <si>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</si>
  <si>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</si>
  <si>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</si>
  <si>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</si>
  <si>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</si>
  <si>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</si>
  <si>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</si>
  <si>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</si>
  <si>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</si>
  <si>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</si>
  <si>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</si>
  <si>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</si>
  <si>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</si>
  <si>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</si>
  <si>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</si>
  <si>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</si>
  <si>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</si>
  <si>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</si>
  <si>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</si>
  <si>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</si>
  <si>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</si>
  <si>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</si>
  <si>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</si>
  <si>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</si>
  <si>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</si>
  <si>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</si>
  <si>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</si>
  <si>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</si>
  <si>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</si>
  <si>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</si>
  <si>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</si>
  <si>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</si>
  <si>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</si>
  <si>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</si>
  <si>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</si>
  <si>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</si>
  <si>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</si>
  <si>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</si>
  <si>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</si>
  <si>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</si>
  <si>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</si>
  <si>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</si>
  <si>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</si>
  <si>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</si>
  <si>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</si>
  <si>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</si>
  <si>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</si>
  <si>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</si>
  <si>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</si>
  <si>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</si>
  <si>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</si>
  <si>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</si>
  <si>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</si>
  <si>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</si>
  <si>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</si>
  <si>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</si>
  <si>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</si>
  <si>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</si>
  <si>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</si>
  <si>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</si>
  <si>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</si>
  <si>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</si>
  <si>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</si>
  <si>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</si>
  <si>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</si>
  <si>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</si>
  <si>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</si>
  <si>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</si>
  <si>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</si>
  <si>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</si>
  <si>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</si>
  <si>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</si>
  <si>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</si>
  <si>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</si>
  <si>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</si>
  <si>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</si>
  <si>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</si>
  <si>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</si>
  <si>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</si>
  <si>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</si>
  <si>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</si>
  <si>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</si>
  <si>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</si>
  <si>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</si>
  <si>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</si>
  <si>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</si>
  <si>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</si>
  <si>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</si>
  <si>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</si>
  <si>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</si>
  <si>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</si>
  <si>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</si>
  <si>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</si>
  <si>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</si>
  <si>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</si>
  <si>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</si>
  <si>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</si>
  <si>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</si>
  <si>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</si>
  <si>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</si>
  <si>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</si>
  <si>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</si>
  <si>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</si>
  <si>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</si>
  <si>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</si>
  <si>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</si>
  <si>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</si>
  <si>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</si>
  <si>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</si>
  <si>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</si>
  <si>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</si>
  <si>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</si>
  <si>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</si>
  <si>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</si>
  <si>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</si>
  <si>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</si>
  <si>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</si>
  <si>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</si>
  <si>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</si>
  <si>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</si>
  <si>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</si>
  <si>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</si>
  <si>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</si>
  <si>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</si>
  <si>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</si>
  <si>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</si>
  <si>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</si>
  <si>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</si>
  <si>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</si>
  <si>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</si>
  <si>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</si>
  <si>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</si>
  <si>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</si>
  <si>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</si>
  <si>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</si>
  <si>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</si>
  <si>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</si>
  <si>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</si>
  <si>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</si>
  <si>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</si>
  <si>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</si>
  <si>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</si>
  <si>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</si>
  <si>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</si>
  <si>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</si>
  <si>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</si>
  <si>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</si>
  <si>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</si>
  <si>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</si>
  <si>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</si>
  <si>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</si>
  <si>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</si>
  <si>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</si>
  <si>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</si>
  <si>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</si>
  <si>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</si>
  <si>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</si>
  <si>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</si>
  <si>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</si>
  <si>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</si>
  <si>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</si>
  <si>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</si>
  <si>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</si>
  <si>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</si>
  <si>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</si>
  <si>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</si>
  <si>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</si>
  <si>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</si>
  <si>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</si>
  <si>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</si>
  <si>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</si>
  <si>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</si>
  <si>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</si>
  <si>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</si>
  <si>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</si>
  <si>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</si>
  <si>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</si>
  <si>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</si>
  <si>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</si>
  <si>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</si>
  <si>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</si>
  <si>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</si>
  <si>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</si>
  <si>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</si>
  <si>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</si>
  <si>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</si>
  <si>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</si>
  <si>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</si>
  <si>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</si>
  <si>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</si>
  <si>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</si>
  <si>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</si>
  <si>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</si>
  <si>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</si>
  <si>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</si>
  <si>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</si>
  <si>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</si>
  <si>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</si>
  <si>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</si>
  <si>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</si>
  <si>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</si>
  <si>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</si>
  <si>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</si>
  <si>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</si>
  <si>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</si>
  <si>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</si>
  <si>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</si>
  <si>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</si>
  <si>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</si>
  <si>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</si>
  <si>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</si>
  <si>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</si>
  <si>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</si>
  <si>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</si>
  <si>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</si>
  <si>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</si>
  <si>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</si>
  <si>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</si>
  <si>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</si>
  <si>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</si>
  <si>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</si>
  <si>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</si>
  <si>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</si>
  <si>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</si>
  <si>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</si>
  <si>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</si>
  <si>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</si>
  <si>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</si>
  <si>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</si>
  <si>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</si>
  <si>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</si>
  <si>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</si>
  <si>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</si>
  <si>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</si>
  <si>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</si>
  <si>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</si>
  <si>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</si>
  <si>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</si>
  <si>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</si>
  <si>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</si>
  <si>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</si>
  <si>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</si>
  <si>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</si>
  <si>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</si>
  <si>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</si>
  <si>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</si>
  <si>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</si>
  <si>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</si>
  <si>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</si>
  <si>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</si>
  <si>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</si>
  <si>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</si>
  <si>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</si>
  <si>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</si>
  <si>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</si>
  <si>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</si>
  <si>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</si>
  <si>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</si>
  <si>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</si>
  <si>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</si>
  <si>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</si>
  <si>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</si>
  <si>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</si>
  <si>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</si>
  <si>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</si>
  <si>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</si>
  <si>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</si>
  <si>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</si>
  <si>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</si>
  <si>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</si>
  <si>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</si>
  <si>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</si>
  <si>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</si>
  <si>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</si>
  <si>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</si>
  <si>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</si>
  <si>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</si>
  <si>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</si>
  <si>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</si>
  <si>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</si>
  <si>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</si>
  <si>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</si>
  <si>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</si>
  <si>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</si>
  <si>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</si>
  <si>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</si>
  <si>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</si>
  <si>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</si>
  <si>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</si>
  <si>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</si>
  <si>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</si>
  <si>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</si>
  <si>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</si>
  <si>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</si>
  <si>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</si>
  <si>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</si>
  <si>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</si>
  <si>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</si>
  <si>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</si>
  <si>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</si>
  <si>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</si>
  <si>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</si>
  <si>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</si>
  <si>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</si>
  <si>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</si>
  <si>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</si>
  <si>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</si>
  <si>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</si>
  <si>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</si>
  <si>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</si>
  <si>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</si>
  <si>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</si>
  <si>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</si>
  <si>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</si>
  <si>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</si>
  <si>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</si>
  <si>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</si>
  <si>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</si>
  <si>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</si>
  <si>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</si>
  <si>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</si>
  <si>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</si>
  <si>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</si>
  <si>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</si>
  <si>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</si>
  <si>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</si>
  <si>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</si>
  <si>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</si>
  <si>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</si>
  <si>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</si>
  <si>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</si>
  <si>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</si>
  <si>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</si>
  <si>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</si>
  <si>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</si>
  <si>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</si>
  <si>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</si>
  <si>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</si>
  <si>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</si>
  <si>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</si>
  <si>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</si>
  <si>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</si>
  <si>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</si>
  <si>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</si>
  <si>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</si>
  <si>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</si>
  <si>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</si>
  <si>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</si>
  <si>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</si>
  <si>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</si>
  <si>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</si>
  <si>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</si>
  <si>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</si>
  <si>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</si>
  <si>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</si>
  <si>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</si>
  <si>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</si>
  <si>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</si>
  <si>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</si>
  <si>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</si>
  <si>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</si>
  <si>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</si>
  <si>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</si>
  <si>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</si>
  <si>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</si>
  <si>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</si>
  <si>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</si>
  <si>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</si>
  <si>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</si>
  <si>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</si>
  <si>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</si>
  <si>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</si>
  <si>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</si>
  <si>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</si>
  <si>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</si>
  <si>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</si>
  <si>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</si>
  <si>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</si>
  <si>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</si>
  <si>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</si>
  <si>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</si>
  <si>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</si>
  <si>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</si>
  <si>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</si>
  <si>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</si>
  <si>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</si>
  <si>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</si>
  <si>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</si>
  <si>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</si>
  <si>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</si>
  <si>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</si>
  <si>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</si>
  <si>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</si>
  <si>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</si>
  <si>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</si>
  <si>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</si>
  <si>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</si>
  <si>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</si>
  <si>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</si>
  <si>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</si>
  <si>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</si>
  <si>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</si>
  <si>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</si>
  <si>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</si>
  <si>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</si>
  <si>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</si>
  <si>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</si>
  <si>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</si>
  <si>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</si>
  <si>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</si>
  <si>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</si>
  <si>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</si>
  <si>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</si>
  <si>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</si>
  <si>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</si>
  <si>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</si>
  <si>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</si>
  <si>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</si>
  <si>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</si>
  <si>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</si>
  <si>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</si>
  <si>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</si>
  <si>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</si>
  <si>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</si>
  <si>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</si>
  <si>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</si>
  <si>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</si>
  <si>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</si>
  <si>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</si>
  <si>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</si>
  <si>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</si>
  <si>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</si>
  <si>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</si>
  <si>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</si>
  <si>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</si>
  <si>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</si>
  <si>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</si>
  <si>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</si>
  <si>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</si>
  <si>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</si>
  <si>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</si>
  <si>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</si>
  <si>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</si>
  <si>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</si>
  <si>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</si>
  <si>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</si>
  <si>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</si>
  <si>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</si>
  <si>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</si>
  <si>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</si>
  <si>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</si>
  <si>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</si>
  <si>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</si>
  <si>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</si>
  <si>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</si>
  <si>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</si>
  <si>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</si>
  <si>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</si>
  <si>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</si>
  <si>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</si>
  <si>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</si>
  <si>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</si>
  <si>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</si>
  <si>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</si>
  <si>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</si>
  <si>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</si>
  <si>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</si>
  <si>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</si>
  <si>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</si>
  <si>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</si>
  <si>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</si>
  <si>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</si>
  <si>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</si>
  <si>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</si>
  <si>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</si>
  <si>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</si>
  <si>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</si>
  <si>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</si>
  <si>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</si>
  <si>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</si>
  <si>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</si>
  <si>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</si>
  <si>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</si>
  <si>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</si>
  <si>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</si>
  <si>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</si>
  <si>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</si>
  <si>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</si>
  <si>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</si>
  <si>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</si>
  <si>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</si>
  <si>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</si>
  <si>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</si>
  <si>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</si>
  <si>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</si>
  <si>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</si>
  <si>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</si>
  <si>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</si>
  <si>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</si>
  <si>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</si>
  <si>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</si>
  <si>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</si>
  <si>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</si>
  <si>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</si>
  <si>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</si>
  <si>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</si>
  <si>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</si>
  <si>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</si>
  <si>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</si>
  <si>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</si>
  <si>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</si>
  <si>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</si>
  <si>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</si>
  <si>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</si>
  <si>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</si>
  <si>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</si>
  <si>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</si>
  <si>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</si>
  <si>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</si>
  <si>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</si>
  <si>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</si>
  <si>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</si>
  <si>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</si>
  <si>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</si>
  <si>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</si>
  <si>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</si>
  <si>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</si>
  <si>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</si>
  <si>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</si>
  <si>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</si>
  <si>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</si>
  <si>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</si>
  <si>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</si>
  <si>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</si>
  <si>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</si>
  <si>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</si>
  <si>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</si>
  <si>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</si>
  <si>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</si>
  <si>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</si>
  <si>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</si>
  <si>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</si>
  <si>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</si>
  <si>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</si>
  <si>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</si>
  <si>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</si>
  <si>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</si>
  <si>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</si>
  <si>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</si>
  <si>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</si>
  <si>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</si>
  <si>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</si>
  <si>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</si>
  <si>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</si>
  <si>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</si>
  <si>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</si>
  <si>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</si>
  <si>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</si>
  <si>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</si>
  <si>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</si>
  <si>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</si>
  <si>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</si>
  <si>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</si>
  <si>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</si>
  <si>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</si>
  <si>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</si>
  <si>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</si>
  <si>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</si>
  <si>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</si>
  <si>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</si>
  <si>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</si>
  <si>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</si>
  <si>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</si>
  <si>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</si>
  <si>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</si>
  <si>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</si>
  <si>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</si>
  <si>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</si>
  <si>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</si>
  <si>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</si>
  <si>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</si>
  <si>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</si>
  <si>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</si>
  <si>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</si>
  <si>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</si>
  <si>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</si>
  <si>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</si>
  <si>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</si>
  <si>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</si>
  <si>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</si>
  <si>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</si>
  <si>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</si>
  <si>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</si>
  <si>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</si>
  <si>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</si>
  <si>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</si>
  <si>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</si>
  <si>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</si>
  <si>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</si>
  <si>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</si>
  <si>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</si>
  <si>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</si>
  <si>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</si>
  <si>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</si>
  <si>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</si>
  <si>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</si>
  <si>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</si>
  <si>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</si>
  <si>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</si>
  <si>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</si>
  <si>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</si>
  <si>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</si>
  <si>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</si>
  <si>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</si>
  <si>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</si>
  <si>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</si>
  <si>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</si>
  <si>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</si>
  <si>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</si>
  <si>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</si>
  <si>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</si>
  <si>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</si>
  <si>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</si>
  <si>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</si>
  <si>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</si>
  <si>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</si>
  <si>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</si>
  <si>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</si>
  <si>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</si>
  <si>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</si>
  <si>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</si>
  <si>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</si>
  <si>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</si>
  <si>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</si>
  <si>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</si>
  <si>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</si>
  <si>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</si>
  <si>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</si>
  <si>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</si>
  <si>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</si>
  <si>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</si>
  <si>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</si>
  <si>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</si>
  <si>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</si>
  <si>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</si>
  <si>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</si>
  <si>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</si>
  <si>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</si>
  <si>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</si>
  <si>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</si>
  <si>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</si>
  <si>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</si>
  <si>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</si>
  <si>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</si>
  <si>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</si>
  <si>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</si>
  <si>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</si>
  <si>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</si>
  <si>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</si>
  <si>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</si>
  <si>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</si>
  <si>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</si>
  <si>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</si>
  <si>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</si>
  <si>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</si>
  <si>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</si>
  <si>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</si>
  <si>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</si>
  <si>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</si>
  <si>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</si>
  <si>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</si>
  <si>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</si>
  <si>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</si>
  <si>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</si>
  <si>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</si>
  <si>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</si>
  <si>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</si>
  <si>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</si>
  <si>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</si>
  <si>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</si>
  <si>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</si>
  <si>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</si>
  <si>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</si>
  <si>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</si>
  <si>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</si>
  <si>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</si>
  <si>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</si>
  <si>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</si>
  <si>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</si>
  <si>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</si>
  <si>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</si>
  <si>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</si>
  <si>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</si>
  <si>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</si>
  <si>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</si>
  <si>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</si>
  <si>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</si>
  <si>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</si>
  <si>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</si>
  <si>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</si>
  <si>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</si>
  <si>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</si>
  <si>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</si>
  <si>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</si>
  <si>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</si>
  <si>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</si>
  <si>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</si>
  <si>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</si>
  <si>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</si>
  <si>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</si>
  <si>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</si>
  <si>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</si>
  <si>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</si>
  <si>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</si>
  <si>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</si>
  <si>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</si>
  <si>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</si>
  <si>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</si>
  <si>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</si>
  <si>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</si>
  <si>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</si>
  <si>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</si>
  <si>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</si>
  <si>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</si>
  <si>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</si>
  <si>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</si>
  <si>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</si>
  <si>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</si>
  <si>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</si>
  <si>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</si>
  <si>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</si>
  <si>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</si>
  <si>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</si>
  <si>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</si>
  <si>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</si>
  <si>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</si>
  <si>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</si>
  <si>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</si>
  <si>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</si>
  <si>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</si>
  <si>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</si>
  <si>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</si>
  <si>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</si>
  <si>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</si>
  <si>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</si>
  <si>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</si>
  <si>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</si>
  <si>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</si>
  <si>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</si>
  <si>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</si>
  <si>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</si>
  <si>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</si>
  <si>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</si>
  <si>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</si>
  <si>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</si>
  <si>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</si>
  <si>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</si>
  <si>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</si>
  <si>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</si>
  <si>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</si>
  <si>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</si>
  <si>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</si>
  <si>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</si>
  <si>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</si>
  <si>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</si>
  <si>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</si>
  <si>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</si>
  <si>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</si>
  <si>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</si>
  <si>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</si>
  <si>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</si>
  <si>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</si>
  <si>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</si>
  <si>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</si>
  <si>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</si>
  <si>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</si>
  <si>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</si>
  <si>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</si>
  <si>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</si>
  <si>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</si>
  <si>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</si>
  <si>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</si>
  <si>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</si>
  <si>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</si>
  <si>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</si>
  <si>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</si>
  <si>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</si>
  <si>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</si>
  <si>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</si>
  <si>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</si>
  <si>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</si>
  <si>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</si>
  <si>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</si>
  <si>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</si>
  <si>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</si>
  <si>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</si>
  <si>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</si>
  <si>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</si>
  <si>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</si>
  <si>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</si>
  <si>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</si>
  <si>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</si>
  <si>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</si>
  <si>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</si>
  <si>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</si>
  <si>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</si>
  <si>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</si>
  <si>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</si>
  <si>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</si>
  <si>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</si>
  <si>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</si>
  <si>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</si>
  <si>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</si>
  <si>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</si>
  <si>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</si>
  <si>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</si>
  <si>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</si>
  <si>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</si>
  <si>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</si>
  <si>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</si>
  <si>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</si>
  <si>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</si>
  <si>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</si>
  <si>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</si>
  <si>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</si>
  <si>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</si>
  <si>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</si>
  <si>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</si>
  <si>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</si>
  <si>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</si>
  <si>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</si>
  <si>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</si>
  <si>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</si>
  <si>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</si>
  <si>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</si>
  <si>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</si>
  <si>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</si>
  <si>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</si>
  <si>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</si>
  <si>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</si>
  <si>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</si>
  <si>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</si>
  <si>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</si>
  <si>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</si>
  <si>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</si>
  <si>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</si>
  <si>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</si>
  <si>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</si>
  <si>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</si>
  <si>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</si>
  <si>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</si>
  <si>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</si>
  <si>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</si>
  <si>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</si>
  <si>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</si>
  <si>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</si>
  <si>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</si>
  <si>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</si>
  <si>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</si>
  <si>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</si>
  <si>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</si>
  <si>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</si>
  <si>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</si>
  <si>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</si>
  <si>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</si>
  <si>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</si>
  <si>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</si>
  <si>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</si>
  <si>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</si>
  <si>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</si>
  <si>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</si>
  <si>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</si>
  <si>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</si>
  <si>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</si>
  <si>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</si>
  <si>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</si>
  <si>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</si>
  <si>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</si>
  <si>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</si>
  <si>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</si>
  <si>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</si>
  <si>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</si>
  <si>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</si>
  <si>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</si>
  <si>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</si>
  <si>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</si>
  <si>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</si>
  <si>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</si>
  <si>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</si>
  <si>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</si>
  <si>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</si>
  <si>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</si>
  <si>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</si>
  <si>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</si>
  <si>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</si>
  <si>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</si>
  <si>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</si>
  <si>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</si>
  <si>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</si>
  <si>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</si>
  <si>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</si>
  <si>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</si>
  <si>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</si>
  <si>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</si>
  <si>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</si>
  <si>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</si>
  <si>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</si>
  <si>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</si>
  <si>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</si>
  <si>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</si>
  <si>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</si>
  <si>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</si>
  <si>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</si>
  <si>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</si>
  <si>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</si>
  <si>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</si>
  <si>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</si>
  <si>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</si>
  <si>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</si>
  <si>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</si>
  <si>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</si>
  <si>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</si>
  <si>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</si>
  <si>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</si>
  <si>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</si>
  <si>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</si>
  <si>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</si>
  <si>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</si>
  <si>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</si>
  <si>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</si>
  <si>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</si>
  <si>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</si>
  <si>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</si>
  <si>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</si>
  <si>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</si>
  <si>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</si>
  <si>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</si>
  <si>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</si>
  <si>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</si>
  <si>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</si>
  <si>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</si>
  <si>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</si>
  <si>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</si>
  <si>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</si>
  <si>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</si>
  <si>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</si>
  <si>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</si>
  <si>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</si>
  <si>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</si>
  <si>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</si>
  <si>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</si>
  <si>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</si>
  <si>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</si>
  <si>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</si>
  <si>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</si>
  <si>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</si>
  <si>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</si>
  <si>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</si>
  <si>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</si>
  <si>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</si>
  <si>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</si>
  <si>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</si>
  <si>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</si>
  <si>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</si>
  <si>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</si>
  <si>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</si>
  <si>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</si>
  <si>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</si>
  <si>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</si>
  <si>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</si>
  <si>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</si>
  <si>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</si>
  <si>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</si>
  <si>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</si>
  <si>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</si>
  <si>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</si>
  <si>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</si>
  <si>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</si>
  <si>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</si>
  <si>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</si>
  <si>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</si>
  <si>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</si>
  <si>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</si>
  <si>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</si>
  <si>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</si>
  <si>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</si>
  <si>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</si>
  <si>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</si>
  <si>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</si>
  <si>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</si>
  <si>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</si>
  <si>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</si>
  <si>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</si>
  <si>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</si>
  <si>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</si>
  <si>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</si>
  <si>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</si>
  <si>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</si>
  <si>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</si>
  <si>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</si>
  <si>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</si>
  <si>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</si>
  <si>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</si>
  <si>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</si>
  <si>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</si>
  <si>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</si>
  <si>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</si>
  <si>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</si>
  <si>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</si>
  <si>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</si>
  <si>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</si>
  <si>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</si>
  <si>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</si>
  <si>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</si>
  <si>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</si>
  <si>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</si>
  <si>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</si>
  <si>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</si>
  <si>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</si>
  <si>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</si>
  <si>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</si>
  <si>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</si>
  <si>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</si>
  <si>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</si>
  <si>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</si>
  <si>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</si>
  <si>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</si>
  <si>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</si>
  <si>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</si>
  <si>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</si>
  <si>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</si>
  <si>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</si>
  <si>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</si>
  <si>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</si>
  <si>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</si>
  <si>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</si>
  <si>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</si>
  <si>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</si>
  <si>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</si>
  <si>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</si>
  <si>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</si>
  <si>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</si>
  <si>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</si>
  <si>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</si>
  <si>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</si>
  <si>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</si>
  <si>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</si>
  <si>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</si>
  <si>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</si>
  <si>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</si>
  <si>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</si>
  <si>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</si>
  <si>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</si>
  <si>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</si>
  <si>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</si>
  <si>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</si>
  <si>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</si>
  <si>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</si>
  <si>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</si>
  <si>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</si>
  <si>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</si>
  <si>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</si>
  <si>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</si>
  <si>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</si>
  <si>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</si>
  <si>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</si>
  <si>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</si>
  <si>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</si>
  <si>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</si>
  <si>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</si>
  <si>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</si>
  <si>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</si>
  <si>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</si>
  <si>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</si>
  <si>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</si>
  <si>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</si>
  <si>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</si>
  <si>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</si>
  <si>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</si>
  <si>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</si>
  <si>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</si>
  <si>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</si>
  <si>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</si>
  <si>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</si>
  <si>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</si>
  <si>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</si>
  <si>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</si>
  <si>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</si>
  <si>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</si>
  <si>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</si>
  <si>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</si>
  <si>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</si>
  <si>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</si>
  <si>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</si>
  <si>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</si>
  <si>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</si>
  <si>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</si>
  <si>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</si>
  <si>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</si>
  <si>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</si>
  <si>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</si>
  <si>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</si>
  <si>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</si>
  <si>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</si>
  <si>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</si>
  <si>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</si>
  <si>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</si>
  <si>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</si>
  <si>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</si>
  <si>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</si>
  <si>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</si>
  <si>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</si>
  <si>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</si>
  <si>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</si>
  <si>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</si>
  <si>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</si>
  <si>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</si>
  <si>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</si>
  <si>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</si>
  <si>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</si>
  <si>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</si>
  <si>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</si>
  <si>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</si>
  <si>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</si>
  <si>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</si>
  <si>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</si>
  <si>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</si>
  <si>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</si>
  <si>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</si>
  <si>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</si>
  <si>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</si>
  <si>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</si>
  <si>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</si>
  <si>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</si>
  <si>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</si>
  <si>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</si>
  <si>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</si>
  <si>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</si>
  <si>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</si>
  <si>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</si>
  <si>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</si>
  <si>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</si>
  <si>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</si>
  <si>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</si>
  <si>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</si>
  <si>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</si>
  <si>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</si>
  <si>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</si>
  <si>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</si>
  <si>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</si>
  <si>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</si>
  <si>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</si>
  <si>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</si>
  <si>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</si>
  <si>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</si>
  <si>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</si>
  <si>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</si>
  <si>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</si>
  <si>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</si>
  <si>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</si>
  <si>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</si>
  <si>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</si>
  <si>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</si>
  <si>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</si>
  <si>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</si>
  <si>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</si>
  <si>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</si>
  <si>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</si>
  <si>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</si>
  <si>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</si>
  <si>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</si>
  <si>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</si>
  <si>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</si>
  <si>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</si>
  <si>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</si>
  <si>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</si>
  <si>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</si>
  <si>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</si>
  <si>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</si>
  <si>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</si>
  <si>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</si>
  <si>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</si>
  <si>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</si>
  <si>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</si>
  <si>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</si>
  <si>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</si>
  <si>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</si>
  <si>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</si>
  <si>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</si>
  <si>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</si>
  <si>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</si>
  <si>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</si>
  <si>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</si>
  <si>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</si>
  <si>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</si>
  <si>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</si>
  <si>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</si>
  <si>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</si>
  <si>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</si>
  <si>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</si>
  <si>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</si>
  <si>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</si>
  <si>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</si>
  <si>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</si>
  <si>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</si>
  <si>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</si>
  <si>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</si>
  <si>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</si>
  <si>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</si>
  <si>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</si>
  <si>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</si>
  <si>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</si>
  <si>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</si>
  <si>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</si>
  <si>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</si>
  <si>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</si>
  <si>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</si>
  <si>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</si>
  <si>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</si>
  <si>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</si>
  <si>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</si>
  <si>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</si>
  <si>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</si>
  <si>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</si>
  <si>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</si>
  <si>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</si>
  <si>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</si>
  <si>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</si>
  <si>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</si>
  <si>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</si>
  <si>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</si>
  <si>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</si>
  <si>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</si>
  <si>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</si>
  <si>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</si>
  <si>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</si>
  <si>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</si>
  <si>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</si>
  <si>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</si>
  <si>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</si>
  <si>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</si>
  <si>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</si>
  <si>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</si>
  <si>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</si>
  <si>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</si>
  <si>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</si>
  <si>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</si>
  <si>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</si>
  <si>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</si>
  <si>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</si>
  <si>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</si>
  <si>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</si>
  <si>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</si>
  <si>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</si>
  <si>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</si>
  <si>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</si>
  <si>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</si>
  <si>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</si>
  <si>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</si>
  <si>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</si>
  <si>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</si>
  <si>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</si>
  <si>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</si>
  <si>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</si>
  <si>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</si>
  <si>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</si>
  <si>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</si>
  <si>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</si>
  <si>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</si>
  <si>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</si>
  <si>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</si>
  <si>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</si>
  <si>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</si>
  <si>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</si>
  <si>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</si>
  <si>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</si>
  <si>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</si>
  <si>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</si>
  <si>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</si>
  <si>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</si>
  <si>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</si>
  <si>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</si>
  <si>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</si>
  <si>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</si>
  <si>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</si>
  <si>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</si>
  <si>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</si>
  <si>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</si>
  <si>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</si>
  <si>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</si>
  <si>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</si>
  <si>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</si>
  <si>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</si>
  <si>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</si>
  <si>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</si>
  <si>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</si>
  <si>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</si>
  <si>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</si>
  <si>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</si>
  <si>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</si>
  <si>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</si>
  <si>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</si>
  <si>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</si>
  <si>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</si>
  <si>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</si>
  <si>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</si>
  <si>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</si>
  <si>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</si>
  <si>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</si>
  <si>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</si>
  <si>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</si>
  <si>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</si>
  <si>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</si>
  <si>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</si>
  <si>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</si>
  <si>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</si>
  <si>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</si>
  <si>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</si>
  <si>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</si>
  <si>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</si>
  <si>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</si>
  <si>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</si>
  <si>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</si>
  <si>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</si>
  <si>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</si>
  <si>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</si>
  <si>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</si>
  <si>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</si>
  <si>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</si>
  <si>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</si>
  <si>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</si>
  <si>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</si>
  <si>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</si>
  <si>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</si>
  <si>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</si>
  <si>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</si>
  <si>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</si>
  <si>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</si>
  <si>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</si>
  <si>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</si>
  <si>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</si>
  <si>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</si>
  <si>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</si>
  <si>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</si>
  <si>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</si>
  <si>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</si>
  <si>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</si>
  <si>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</si>
  <si>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</si>
  <si>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</si>
  <si>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</si>
  <si>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</si>
  <si>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</si>
  <si>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</si>
  <si>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</si>
  <si>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</si>
  <si>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</si>
  <si>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</si>
  <si>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</si>
  <si>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</si>
  <si>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</si>
  <si>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</si>
  <si>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</si>
  <si>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</si>
  <si>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</si>
  <si>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</si>
  <si>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</si>
  <si>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</si>
  <si>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</si>
  <si>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</si>
  <si>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</si>
  <si>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</si>
  <si>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</si>
  <si>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</si>
  <si>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</si>
  <si>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</si>
  <si>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</si>
  <si>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</si>
  <si>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</si>
  <si>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</si>
  <si>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</si>
  <si>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</si>
  <si>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</si>
  <si>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</si>
  <si>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</si>
  <si>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</si>
  <si>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</si>
  <si>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</si>
  <si>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</si>
  <si>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</si>
  <si>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</si>
  <si>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</si>
  <si>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</si>
  <si>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</si>
  <si>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</si>
  <si>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</si>
  <si>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</si>
  <si>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</si>
  <si>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</si>
  <si>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</si>
  <si>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</si>
  <si>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</si>
  <si>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</si>
  <si>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</si>
  <si>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</si>
  <si>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</si>
  <si>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</si>
  <si>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</si>
  <si>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</si>
  <si>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</si>
  <si>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</si>
  <si>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</si>
  <si>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</si>
  <si>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</si>
  <si>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</si>
  <si>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</si>
  <si>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</si>
  <si>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</si>
  <si>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</si>
  <si>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</si>
  <si>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</si>
  <si>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</si>
  <si>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</si>
  <si>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</si>
  <si>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</si>
  <si>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</si>
  <si>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</si>
  <si>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</si>
  <si>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</si>
  <si>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</si>
  <si>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</si>
  <si>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</si>
  <si>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</si>
  <si>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</si>
  <si>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</si>
  <si>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</si>
  <si>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</si>
  <si>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</si>
  <si>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</si>
  <si>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</si>
  <si>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</si>
  <si>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</si>
  <si>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</si>
  <si>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</si>
  <si>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</si>
  <si>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</si>
  <si>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</si>
  <si>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</si>
  <si>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</si>
  <si>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</si>
  <si>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</si>
  <si>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</si>
  <si>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</si>
  <si>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</si>
  <si>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</si>
  <si>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</si>
  <si>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</si>
  <si>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</si>
  <si>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</si>
  <si>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</si>
  <si>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</si>
  <si>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</si>
  <si>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</si>
  <si>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</si>
  <si>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</si>
  <si>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</si>
  <si>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</si>
  <si>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</si>
  <si>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</si>
  <si>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</si>
  <si>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</si>
  <si>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</si>
  <si>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</si>
  <si>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</si>
  <si>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</si>
  <si>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</si>
  <si>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</si>
  <si>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</si>
  <si>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</si>
  <si>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</si>
  <si>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</si>
  <si>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</si>
  <si>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</si>
  <si>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</si>
  <si>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</si>
  <si>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</si>
  <si>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</si>
  <si>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</si>
  <si>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</si>
  <si>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</si>
  <si>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</si>
  <si>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</si>
  <si>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</si>
  <si>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</si>
  <si>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</si>
  <si>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</si>
  <si>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</si>
  <si>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</si>
  <si>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</si>
  <si>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</si>
  <si>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</si>
  <si>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</si>
  <si>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</si>
  <si>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</si>
  <si>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</si>
  <si>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</si>
  <si>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</si>
  <si>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</si>
  <si>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</si>
  <si>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</si>
  <si>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</si>
  <si>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</si>
  <si>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</si>
  <si>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</si>
  <si>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</si>
  <si>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</si>
  <si>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</si>
  <si>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</si>
  <si>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</si>
  <si>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</si>
  <si>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</si>
  <si>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</si>
  <si>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</si>
  <si>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</si>
  <si>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</si>
  <si>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</si>
  <si>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</si>
  <si>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</si>
  <si>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</si>
  <si>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</si>
  <si>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</si>
  <si>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</si>
  <si>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</si>
  <si>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</si>
  <si>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</si>
  <si>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</si>
  <si>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</si>
  <si>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</si>
  <si>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</si>
  <si>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</si>
  <si>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</si>
  <si>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</si>
  <si>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</si>
  <si>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</si>
  <si>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</si>
  <si>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</si>
  <si>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</si>
  <si>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</si>
  <si>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</si>
  <si>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</si>
  <si>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</si>
  <si>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</si>
  <si>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</si>
  <si>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</si>
  <si>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</si>
  <si>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</si>
  <si>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</si>
  <si>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</si>
  <si>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</si>
  <si>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</si>
  <si>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</si>
  <si>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</si>
  <si>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</si>
  <si>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</si>
  <si>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</si>
  <si>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</si>
  <si>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</si>
  <si>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</si>
  <si>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</si>
  <si>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</si>
  <si>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</si>
  <si>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</si>
  <si>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</si>
  <si>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</si>
  <si>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</si>
  <si>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</si>
  <si>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</si>
  <si>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</si>
  <si>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</si>
  <si>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</si>
  <si>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</si>
  <si>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</si>
  <si>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</si>
  <si>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</si>
  <si>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</si>
  <si>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</si>
  <si>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</si>
  <si>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</si>
  <si>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</si>
  <si>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</si>
  <si>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</si>
  <si>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</si>
  <si>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</si>
  <si>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</si>
  <si>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</si>
  <si>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</si>
  <si>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</si>
  <si>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</si>
  <si>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</si>
  <si>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</si>
  <si>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</si>
  <si>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</si>
  <si>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</si>
  <si>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</si>
  <si>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</si>
  <si>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</si>
  <si>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</si>
  <si>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</si>
  <si>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</si>
  <si>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</si>
  <si>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</si>
  <si>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</si>
  <si>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</si>
  <si>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</si>
  <si>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</si>
  <si>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</si>
  <si>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</si>
  <si>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</si>
  <si>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</si>
  <si>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</si>
  <si>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</si>
  <si>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</si>
  <si>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</si>
  <si>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</si>
  <si>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</si>
  <si>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</si>
  <si>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</si>
  <si>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</si>
  <si>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</si>
  <si>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</si>
  <si>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</si>
  <si>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</si>
  <si>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</si>
  <si>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</si>
  <si>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</si>
  <si>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</si>
  <si>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</si>
  <si>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</si>
  <si>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</si>
  <si>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</si>
  <si>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</si>
  <si>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</si>
  <si>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</si>
  <si>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</si>
  <si>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</si>
  <si>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</si>
  <si>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</si>
  <si>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</si>
  <si>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</si>
  <si>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</si>
  <si>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</si>
  <si>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</si>
  <si>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</si>
  <si>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</si>
  <si>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</si>
  <si>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</si>
  <si>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</si>
  <si>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</si>
  <si>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</si>
  <si>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</si>
  <si>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</si>
  <si>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</si>
  <si>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</si>
  <si>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</si>
  <si>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</si>
  <si>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</si>
  <si>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</si>
  <si>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</si>
  <si>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</si>
  <si>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</si>
  <si>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</si>
  <si>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</si>
  <si>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</si>
  <si>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</si>
  <si>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</si>
  <si>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</si>
  <si>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</si>
  <si>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</si>
  <si>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</si>
  <si>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</si>
  <si>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</si>
  <si>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</si>
  <si>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</si>
  <si>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</si>
  <si>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</si>
  <si>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</si>
  <si>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</si>
  <si>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</si>
  <si>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</si>
  <si>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</si>
  <si>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</si>
  <si>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</si>
  <si>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</si>
  <si>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</si>
  <si>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</si>
  <si>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</si>
  <si>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</si>
  <si>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</si>
  <si>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</si>
  <si>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</si>
  <si>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</si>
  <si>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</si>
  <si>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</si>
  <si>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</si>
  <si>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</si>
  <si>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</si>
  <si>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</si>
  <si>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</si>
  <si>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</si>
  <si>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</si>
  <si>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</si>
  <si>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</si>
  <si>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</si>
  <si>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</si>
  <si>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</si>
  <si>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</si>
  <si>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</si>
  <si>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</si>
  <si>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</si>
  <si>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</si>
  <si>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</si>
  <si>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</si>
  <si>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</si>
  <si>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</si>
  <si>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</si>
  <si>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</si>
  <si>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</si>
  <si>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</si>
  <si>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</si>
  <si>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</si>
  <si>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</si>
  <si>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</si>
  <si>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</si>
  <si>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</si>
  <si>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</si>
  <si>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</si>
  <si>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</si>
  <si>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</si>
  <si>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</si>
  <si>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</si>
  <si>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</si>
  <si>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</si>
  <si>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</si>
  <si>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</si>
  <si>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</si>
  <si>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</si>
  <si>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</si>
  <si>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</si>
  <si>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</si>
  <si>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</si>
  <si>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</si>
  <si>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</si>
  <si>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</si>
  <si>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</si>
  <si>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</si>
  <si>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</si>
  <si>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</si>
  <si>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</si>
  <si>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</si>
  <si>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</si>
  <si>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</si>
  <si>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</si>
  <si>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</si>
  <si>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</si>
  <si>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</si>
  <si>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</si>
  <si>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</si>
  <si>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</si>
  <si>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</si>
  <si>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</si>
  <si>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</si>
  <si>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</si>
  <si>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</si>
  <si>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</si>
  <si>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</si>
  <si>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</si>
  <si>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</si>
  <si>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</si>
  <si>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</si>
  <si>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</si>
  <si>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</si>
  <si>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</si>
  <si>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</si>
  <si>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</si>
  <si>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</si>
  <si>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</si>
  <si>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</si>
  <si>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</si>
  <si>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</si>
  <si>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</si>
  <si>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</si>
  <si>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</si>
  <si>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</si>
  <si>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</si>
  <si>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</si>
  <si>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</si>
  <si>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</si>
  <si>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</si>
  <si>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</si>
  <si>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</si>
  <si>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</si>
  <si>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</si>
  <si>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</si>
  <si>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</si>
  <si>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</si>
  <si>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</si>
  <si>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</si>
  <si>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</si>
  <si>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</si>
  <si>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</si>
  <si>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</si>
  <si>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</si>
  <si>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</si>
  <si>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</si>
  <si>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</si>
  <si>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</si>
  <si>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</si>
  <si>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</si>
  <si>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</si>
  <si>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</si>
  <si>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</si>
  <si>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</si>
  <si>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</si>
  <si>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</si>
  <si>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</si>
  <si>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</si>
  <si>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</si>
  <si>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</si>
  <si>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</si>
  <si>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</si>
  <si>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</si>
  <si>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</si>
  <si>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</si>
  <si>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</si>
  <si>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</si>
  <si>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</si>
  <si>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</si>
  <si>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</si>
  <si>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</si>
  <si>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</si>
  <si>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</si>
  <si>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</si>
  <si>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</si>
  <si>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</si>
  <si>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</si>
  <si>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</si>
  <si>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</si>
  <si>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</si>
  <si>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</si>
  <si>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</si>
  <si>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</si>
  <si>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</si>
  <si>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</si>
  <si>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</si>
  <si>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</si>
  <si>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</si>
  <si>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</si>
  <si>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</si>
  <si>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</si>
  <si>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</si>
  <si>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</si>
  <si>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</si>
  <si>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</si>
  <si>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</si>
  <si>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</si>
  <si>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</si>
  <si>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</si>
  <si>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</si>
  <si>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</si>
  <si>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</si>
  <si>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</si>
  <si>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</si>
  <si>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</si>
  <si>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</si>
  <si>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</si>
  <si>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</si>
  <si>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</si>
  <si>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</si>
  <si>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</si>
  <si>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</si>
  <si>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</si>
  <si>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</si>
  <si>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</si>
  <si>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</si>
  <si>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</si>
  <si>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</si>
  <si>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</si>
  <si>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</si>
  <si>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</si>
  <si>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</si>
  <si>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</si>
  <si>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</si>
  <si>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</si>
  <si>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</si>
  <si>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</si>
  <si>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</si>
  <si>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</si>
  <si>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</si>
  <si>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</si>
  <si>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</si>
  <si>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</si>
  <si>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</si>
  <si>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</si>
  <si>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</si>
  <si>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</si>
  <si>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</si>
  <si>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</si>
  <si>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</si>
  <si>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</si>
  <si>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</si>
  <si>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</si>
  <si>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</si>
  <si>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</si>
  <si>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</si>
  <si>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</si>
  <si>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</si>
  <si>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</si>
  <si>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</si>
  <si>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</si>
  <si>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</si>
  <si>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</si>
  <si>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</si>
  <si>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</si>
  <si>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</si>
  <si>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</si>
  <si>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</si>
  <si>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</si>
  <si>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</si>
  <si>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</si>
  <si>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</si>
  <si>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</si>
  <si>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</si>
  <si>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</si>
  <si>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</si>
  <si>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</si>
  <si>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</si>
  <si>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</si>
  <si>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</si>
  <si>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</si>
  <si>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</si>
  <si>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</si>
  <si>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</si>
  <si>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</si>
  <si>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</si>
  <si>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</si>
  <si>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</si>
  <si>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</si>
  <si>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</si>
  <si>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</si>
  <si>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</si>
  <si>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</si>
  <si>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</si>
  <si>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</si>
  <si>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</si>
  <si>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</si>
  <si>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</si>
  <si>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</si>
  <si>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</si>
  <si>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</si>
  <si>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</si>
  <si>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</si>
  <si>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</si>
  <si>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</si>
  <si>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</si>
  <si>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</si>
  <si>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</si>
  <si>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</si>
  <si>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</si>
  <si>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</si>
  <si>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</si>
  <si>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</si>
  <si>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</si>
  <si>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</si>
  <si>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</si>
  <si>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</si>
  <si>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</si>
  <si>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</si>
  <si>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</si>
  <si>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</si>
  <si>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</si>
  <si>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</si>
  <si>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</si>
  <si>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</si>
  <si>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</si>
  <si>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</si>
  <si>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</si>
  <si>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</si>
  <si>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</si>
  <si>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</si>
  <si>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</si>
  <si>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</si>
  <si>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</si>
  <si>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</si>
  <si>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</si>
  <si>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</si>
  <si>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</si>
  <si>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</si>
  <si>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</si>
  <si>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</si>
  <si>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</si>
  <si>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</si>
  <si>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</si>
  <si>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</si>
  <si>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</si>
  <si>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</si>
  <si>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</si>
  <si>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</si>
  <si>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</si>
  <si>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</si>
  <si>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</si>
  <si>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</si>
  <si>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</si>
  <si>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</si>
  <si>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</si>
  <si>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</si>
  <si>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</si>
  <si>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</si>
  <si>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</si>
  <si>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</si>
  <si>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</si>
  <si>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</si>
  <si>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</si>
  <si>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</si>
  <si>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</si>
  <si>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</si>
  <si>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</si>
  <si>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</si>
  <si>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</si>
  <si>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</si>
  <si>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</si>
  <si>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</si>
  <si>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</si>
  <si>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</si>
  <si>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</si>
  <si>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</si>
  <si>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</si>
  <si>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</si>
  <si>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</si>
  <si>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</si>
  <si>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</si>
  <si>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</si>
  <si>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</si>
  <si>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</si>
  <si>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</si>
  <si>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</si>
  <si>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</si>
  <si>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</si>
  <si>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</si>
  <si>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</si>
  <si>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</si>
  <si>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</si>
  <si>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</si>
  <si>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</si>
  <si>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</si>
  <si>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</si>
  <si>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</si>
  <si>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</si>
  <si>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</si>
  <si>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</si>
  <si>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</si>
  <si>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</si>
  <si>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</si>
  <si>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</si>
  <si>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</si>
  <si>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</si>
  <si>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</si>
  <si>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</si>
  <si>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</si>
  <si>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</si>
  <si>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</si>
  <si>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</si>
  <si>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</si>
  <si>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</si>
  <si>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</si>
  <si>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</si>
  <si>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</si>
  <si>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</si>
  <si>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</si>
  <si>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</si>
  <si>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</si>
  <si>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</si>
  <si>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</si>
  <si>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</si>
  <si>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</si>
  <si>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</si>
  <si>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</si>
  <si>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</si>
  <si>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</si>
  <si>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</si>
  <si>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</si>
  <si>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</si>
  <si>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</si>
  <si>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</si>
  <si>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</si>
  <si>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</si>
  <si>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</si>
  <si>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</si>
  <si>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</si>
  <si>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</si>
  <si>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</si>
  <si>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</si>
  <si>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</si>
  <si>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</si>
  <si>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</si>
  <si>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</si>
  <si>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</si>
  <si>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</si>
  <si>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</si>
  <si>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</si>
  <si>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</si>
  <si>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</si>
  <si>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</si>
  <si>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</si>
  <si>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</si>
  <si>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</si>
  <si>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</si>
  <si>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</si>
  <si>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</si>
  <si>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</si>
  <si>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</si>
  <si>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</si>
  <si>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</si>
  <si>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</si>
  <si>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</si>
  <si>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</si>
  <si>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</si>
  <si>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</si>
  <si>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</si>
  <si>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</si>
  <si>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</si>
  <si>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</si>
  <si>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</si>
  <si>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</si>
  <si>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</si>
  <si>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</si>
  <si>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</si>
  <si>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</si>
  <si>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</si>
  <si>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</si>
  <si>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</si>
  <si>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</si>
  <si>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</si>
  <si>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</si>
  <si>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</si>
  <si>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</si>
  <si>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</si>
  <si>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</si>
  <si>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</si>
  <si>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</si>
  <si>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</si>
  <si>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</si>
  <si>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</si>
  <si>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</si>
  <si>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</si>
  <si>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</si>
  <si>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</si>
  <si>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</si>
  <si>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</si>
  <si>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</si>
  <si>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</si>
  <si>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</si>
  <si>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</si>
  <si>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</si>
  <si>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</si>
  <si>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</si>
  <si>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</si>
  <si>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</si>
  <si>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</si>
  <si>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</si>
  <si>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</si>
  <si>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</si>
  <si>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</si>
  <si>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</si>
  <si>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</si>
  <si>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</si>
  <si>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</si>
  <si>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</si>
  <si>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</si>
  <si>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</si>
  <si>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</si>
  <si>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</si>
  <si>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</si>
  <si>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</si>
  <si>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</si>
  <si>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</si>
  <si>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</si>
  <si>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</si>
  <si>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</si>
  <si>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</si>
  <si>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</si>
  <si>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</si>
  <si>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</si>
  <si>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</si>
  <si>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</si>
  <si>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</si>
  <si>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</si>
  <si>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</si>
  <si>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</si>
  <si>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</si>
  <si>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</si>
  <si>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</si>
  <si>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</si>
  <si>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</si>
  <si>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</si>
  <si>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</si>
  <si>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</si>
  <si>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</si>
  <si>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</si>
  <si>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</si>
  <si>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</si>
  <si>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</si>
  <si>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</si>
  <si>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</si>
  <si>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</si>
  <si>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</si>
  <si>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</si>
  <si>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</si>
  <si>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</si>
  <si>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</si>
  <si>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</si>
  <si>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</si>
  <si>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</si>
  <si>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</si>
  <si>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</si>
  <si>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</si>
  <si>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</si>
  <si>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</si>
  <si>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</si>
  <si>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</si>
  <si>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</si>
  <si>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</si>
  <si>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</si>
  <si>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</si>
  <si>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</si>
  <si>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</si>
  <si>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</si>
  <si>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</si>
  <si>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</si>
  <si>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</si>
  <si>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</si>
  <si>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</si>
  <si>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</si>
  <si>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</si>
  <si>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</si>
  <si>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</si>
  <si>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</si>
  <si>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</si>
  <si>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</si>
  <si>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</si>
  <si>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</si>
  <si>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</si>
  <si>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</si>
  <si>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</si>
  <si>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</si>
  <si>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</si>
  <si>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</si>
  <si>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</si>
  <si>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</si>
  <si>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</si>
  <si>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</si>
  <si>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</si>
  <si>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</si>
  <si>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</si>
  <si>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</si>
  <si>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</si>
  <si>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</si>
  <si>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</si>
  <si>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</si>
  <si>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</si>
  <si>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</si>
  <si>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</si>
  <si>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</si>
  <si>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</si>
  <si>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</si>
  <si>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</si>
  <si>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</si>
  <si>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</si>
  <si>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</si>
  <si>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</si>
  <si>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</si>
  <si>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</si>
  <si>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</si>
  <si>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</si>
  <si>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</si>
  <si>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</si>
  <si>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</si>
  <si>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</si>
  <si>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</si>
  <si>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</si>
  <si>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</si>
  <si>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</si>
  <si>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</si>
  <si>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</si>
  <si>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</si>
  <si>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</si>
  <si>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</si>
  <si>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</si>
  <si>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</si>
  <si>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</si>
  <si>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</si>
  <si>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</si>
  <si>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</si>
  <si>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</si>
  <si>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</si>
  <si>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</si>
  <si>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</si>
  <si>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</si>
  <si>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</si>
  <si>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</si>
  <si>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</si>
  <si>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</si>
  <si>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</si>
  <si>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</si>
  <si>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</si>
  <si>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</si>
  <si>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</si>
  <si>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</si>
  <si>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</si>
  <si>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</si>
  <si>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</si>
  <si>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</si>
  <si>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</si>
  <si>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</si>
  <si>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</si>
  <si>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</si>
  <si>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</si>
  <si>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</si>
  <si>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</si>
  <si>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</si>
  <si>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</si>
  <si>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</si>
  <si>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</si>
  <si>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</si>
  <si>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</si>
  <si>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</si>
  <si>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</si>
  <si>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</si>
  <si>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</si>
  <si>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</si>
  <si>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</si>
  <si>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</si>
  <si>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</si>
  <si>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</si>
  <si>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</si>
  <si>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</si>
  <si>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</si>
  <si>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</si>
  <si>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</si>
  <si>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</si>
  <si>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</si>
  <si>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</si>
  <si>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</si>
  <si>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</si>
  <si>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</si>
  <si>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</si>
  <si>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</si>
  <si>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</si>
  <si>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</si>
  <si>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</si>
  <si>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</si>
  <si>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</si>
  <si>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</si>
  <si>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</si>
  <si>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</si>
  <si>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</si>
  <si>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</si>
  <si>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</si>
  <si>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</si>
  <si>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</si>
  <si>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</si>
  <si>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</si>
  <si>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</si>
  <si>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</si>
  <si>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</si>
  <si>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</si>
  <si>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</si>
  <si>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</si>
  <si>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</si>
  <si>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</si>
  <si>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</si>
  <si>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</si>
  <si>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</si>
  <si>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</si>
  <si>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</si>
  <si>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</si>
  <si>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</si>
  <si>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</si>
  <si>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</si>
  <si>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</si>
  <si>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</si>
  <si>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</si>
  <si>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</si>
  <si>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</si>
  <si>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</si>
  <si>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</si>
  <si>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</si>
  <si>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</si>
  <si>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</si>
  <si>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</si>
  <si>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</si>
  <si>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</si>
  <si>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</si>
  <si>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</si>
  <si>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</si>
  <si>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</si>
  <si>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</si>
  <si>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</si>
  <si>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</si>
  <si>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</si>
  <si>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</si>
  <si>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</si>
  <si>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</si>
  <si>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</si>
  <si>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</si>
  <si>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</si>
  <si>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</si>
  <si>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</si>
  <si>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</si>
  <si>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</si>
  <si>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</si>
  <si>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</si>
  <si>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</si>
  <si>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</si>
  <si>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</si>
  <si>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</si>
  <si>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</si>
  <si>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</si>
  <si>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</si>
  <si>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</si>
  <si>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</si>
  <si>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</si>
  <si>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</si>
  <si>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</si>
  <si>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</si>
  <si>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</si>
  <si>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</si>
  <si>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</si>
  <si>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</si>
  <si>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</si>
  <si>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</si>
  <si>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</si>
  <si>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</si>
  <si>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</si>
  <si>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</si>
  <si>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</si>
  <si>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</si>
  <si>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</si>
  <si>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</si>
  <si>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</si>
  <si>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</si>
  <si>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</si>
  <si>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</si>
  <si>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</si>
  <si>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</si>
  <si>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</si>
  <si>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</si>
  <si>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</si>
  <si>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</si>
  <si>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</si>
  <si>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</si>
  <si>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</si>
  <si>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</si>
  <si>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</si>
  <si>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</si>
  <si>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</si>
  <si>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</si>
  <si>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</si>
  <si>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</si>
  <si>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</si>
  <si>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</si>
  <si>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</si>
  <si>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</si>
  <si>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</si>
  <si>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</si>
  <si>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</si>
  <si>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</si>
  <si>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</si>
  <si>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</si>
  <si>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</si>
  <si>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</si>
  <si>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</si>
  <si>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</si>
  <si>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</si>
  <si>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</si>
  <si>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</si>
  <si>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</si>
  <si>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</si>
  <si>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</si>
  <si>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</si>
  <si>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</si>
  <si>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</si>
  <si>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</si>
  <si>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</si>
  <si>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</si>
  <si>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</si>
  <si>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</si>
  <si>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</si>
  <si>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</si>
  <si>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</si>
  <si>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</si>
  <si>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</si>
  <si>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</si>
  <si>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</si>
  <si>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</si>
  <si>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</si>
  <si>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</si>
  <si>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</si>
  <si>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</si>
  <si>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</si>
  <si>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</si>
  <si>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</si>
  <si>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</si>
  <si>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</si>
  <si>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</si>
  <si>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</si>
  <si>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</si>
  <si>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</si>
  <si>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</si>
  <si>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</si>
  <si>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</si>
  <si>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</si>
  <si>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</si>
  <si>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</si>
  <si>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</si>
  <si>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</si>
  <si>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</si>
  <si>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</si>
  <si>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</si>
  <si>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</si>
  <si>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</si>
  <si>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</si>
  <si>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</si>
  <si>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</si>
  <si>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</si>
  <si>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</si>
  <si>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</si>
  <si>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</si>
  <si>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</si>
  <si>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</si>
  <si>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</si>
  <si>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</si>
  <si>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</si>
  <si>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</si>
  <si>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</si>
  <si>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</si>
  <si>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</si>
  <si>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</si>
  <si>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</si>
  <si>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</si>
  <si>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</si>
  <si>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</si>
  <si>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</si>
  <si>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</si>
  <si>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</si>
  <si>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</si>
  <si>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</si>
  <si>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</si>
  <si>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</si>
  <si>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</si>
  <si>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</si>
  <si>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</si>
  <si>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</si>
  <si>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</si>
  <si>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</si>
  <si>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</si>
  <si>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</si>
  <si>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</si>
  <si>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</si>
  <si>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</si>
  <si>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</si>
  <si>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</si>
  <si>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</si>
  <si>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</si>
  <si>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</si>
  <si>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</si>
  <si>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</si>
  <si>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</si>
  <si>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</si>
  <si>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</si>
  <si>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</si>
  <si>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</si>
  <si>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</si>
  <si>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</si>
  <si>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</si>
  <si>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</si>
  <si>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</si>
  <si>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</si>
  <si>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</si>
  <si>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</si>
  <si>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</si>
  <si>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</si>
  <si>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</si>
  <si>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</si>
  <si>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</si>
  <si>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</si>
  <si>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</si>
  <si>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</si>
  <si>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</si>
  <si>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</si>
  <si>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</si>
  <si>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</si>
  <si>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</si>
  <si>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</si>
  <si>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</si>
  <si>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</si>
  <si>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</si>
  <si>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</si>
  <si>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</si>
  <si>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</si>
  <si>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</si>
  <si>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</si>
  <si>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</si>
  <si>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</si>
  <si>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</si>
  <si>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</si>
  <si>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</si>
  <si>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</si>
  <si>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</si>
  <si>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</si>
  <si>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</si>
  <si>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</si>
  <si>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</si>
  <si>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</si>
  <si>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</si>
  <si>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</si>
  <si>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</si>
  <si>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</si>
  <si>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</si>
  <si>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</si>
  <si>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</si>
  <si>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</si>
  <si>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</si>
  <si>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</si>
  <si>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</si>
  <si>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</si>
  <si>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</si>
  <si>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</si>
  <si>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</si>
  <si>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</si>
  <si>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</si>
  <si>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</si>
  <si>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</si>
  <si>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</si>
  <si>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</si>
  <si>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</si>
  <si>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</si>
  <si>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</si>
  <si>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</si>
  <si>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</si>
  <si>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</si>
  <si>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</si>
  <si>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</si>
  <si>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</si>
  <si>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</si>
  <si>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</si>
  <si>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</si>
  <si>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</si>
  <si>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</si>
  <si>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</si>
  <si>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</si>
  <si>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</si>
  <si>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</si>
  <si>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</si>
  <si>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</si>
  <si>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</si>
  <si>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</si>
  <si>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</si>
  <si>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</si>
  <si>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</si>
  <si>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</si>
  <si>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</si>
  <si>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</si>
  <si>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</si>
  <si>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</si>
  <si>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</si>
  <si>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</si>
  <si>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</si>
  <si>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</si>
  <si>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</si>
  <si>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</si>
  <si>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</si>
  <si>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</si>
  <si>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</si>
  <si>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</si>
  <si>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</si>
  <si>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</si>
  <si>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</si>
  <si>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</si>
  <si>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</si>
  <si>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</si>
  <si>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</si>
  <si>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</si>
  <si>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</si>
  <si>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</si>
  <si>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</si>
  <si>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</si>
  <si>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</si>
  <si>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</si>
  <si>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</si>
  <si>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</si>
  <si>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</si>
  <si>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</si>
  <si>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</si>
  <si>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</si>
  <si>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</si>
  <si>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</si>
  <si>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</si>
  <si>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</si>
  <si>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</si>
  <si>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</si>
  <si>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</si>
  <si>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</si>
  <si>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</si>
  <si>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</si>
  <si>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</si>
  <si>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</si>
  <si>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</si>
  <si>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</si>
  <si>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</si>
  <si>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</si>
  <si>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</si>
  <si>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</si>
  <si>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</si>
  <si>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</si>
  <si>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</si>
  <si>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</si>
  <si>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</si>
  <si>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</si>
  <si>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</si>
  <si>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</si>
  <si>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</si>
  <si>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</si>
  <si>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</si>
  <si>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</si>
  <si>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</si>
  <si>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</si>
  <si>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</si>
  <si>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</si>
  <si>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</si>
  <si>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</si>
  <si>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</si>
  <si>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</si>
  <si>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</si>
  <si>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</si>
  <si>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</si>
  <si>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</si>
  <si>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</si>
  <si>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</si>
  <si>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</si>
  <si>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</si>
  <si>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</si>
  <si>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</si>
  <si>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</si>
  <si>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</si>
  <si>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</si>
  <si>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</si>
  <si>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</si>
  <si>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</si>
  <si>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</si>
  <si>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</si>
  <si>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</si>
  <si>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</si>
  <si>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</si>
  <si>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</si>
  <si>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</si>
  <si>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</si>
  <si>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</si>
  <si>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</si>
  <si>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</si>
  <si>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</si>
  <si>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</si>
  <si>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</si>
  <si>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</si>
  <si>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</si>
  <si>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</si>
  <si>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</si>
  <si>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</si>
  <si>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</si>
  <si>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</si>
  <si>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</si>
  <si>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</si>
  <si>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</si>
  <si>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</si>
  <si>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</si>
  <si>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</si>
  <si>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</si>
  <si>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</si>
  <si>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</si>
  <si>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</si>
  <si>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</si>
  <si>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</si>
  <si>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</si>
  <si>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</si>
  <si>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</si>
  <si>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</si>
  <si>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</si>
  <si>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</si>
  <si>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</si>
  <si>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</si>
  <si>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</si>
  <si>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</si>
  <si>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</si>
  <si>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</si>
  <si>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</si>
  <si>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</si>
  <si>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</si>
  <si>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</si>
  <si>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</si>
  <si>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</si>
  <si>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</si>
  <si>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</si>
  <si>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</si>
  <si>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</si>
  <si>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</si>
  <si>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</si>
  <si>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</si>
  <si>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</si>
  <si>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</si>
  <si>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</si>
  <si>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</si>
  <si>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</si>
  <si>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</si>
  <si>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</si>
  <si>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</si>
  <si>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</si>
  <si>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</si>
  <si>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</si>
  <si>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</si>
  <si>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</si>
  <si>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</si>
  <si>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</si>
  <si>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</si>
  <si>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</si>
  <si>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</si>
  <si>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</si>
  <si>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</si>
  <si>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</si>
  <si>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</si>
  <si>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</si>
  <si>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</si>
  <si>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</si>
  <si>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</si>
  <si>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</si>
  <si>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</si>
  <si>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</si>
  <si>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</si>
  <si>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</si>
  <si>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</si>
  <si>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</si>
  <si>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</si>
  <si>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</si>
  <si>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</si>
  <si>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</si>
  <si>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</si>
  <si>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</si>
  <si>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</si>
  <si>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</si>
  <si>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</si>
  <si>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</si>
  <si>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</si>
  <si>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</si>
  <si>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</si>
  <si>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</si>
  <si>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</si>
  <si>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</si>
  <si>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</si>
  <si>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</si>
  <si>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</si>
  <si>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</si>
  <si>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</si>
  <si>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</si>
  <si>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</si>
  <si>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</si>
  <si>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</si>
  <si>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</si>
  <si>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</si>
  <si>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</si>
  <si>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</si>
  <si>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</si>
  <si>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</si>
  <si>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</si>
  <si>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</si>
  <si>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</si>
  <si>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</si>
  <si>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</si>
  <si>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</si>
  <si>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</si>
  <si>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</si>
  <si>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</si>
  <si>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</si>
  <si>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</si>
  <si>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</si>
  <si>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</si>
  <si>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</si>
  <si>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</si>
  <si>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</si>
  <si>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</si>
  <si>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</si>
  <si>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</si>
  <si>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</si>
  <si>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</si>
  <si>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</si>
  <si>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</si>
  <si>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</si>
  <si>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</si>
  <si>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</si>
  <si>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</si>
  <si>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</si>
  <si>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</si>
  <si>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</si>
  <si>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</si>
  <si>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</si>
  <si>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</si>
  <si>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</si>
  <si>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</si>
  <si>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</si>
  <si>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</si>
  <si>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</si>
  <si>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</si>
  <si>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</si>
  <si>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</si>
  <si>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</si>
  <si>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</si>
  <si>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</si>
  <si>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</si>
  <si>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</si>
  <si>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</si>
  <si>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</si>
  <si>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</si>
  <si>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</si>
  <si>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</si>
  <si>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</si>
  <si>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</si>
  <si>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</si>
  <si>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</si>
  <si>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</si>
  <si>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</si>
  <si>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</si>
  <si>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</si>
  <si>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</si>
  <si>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</si>
  <si>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</si>
  <si>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</si>
  <si>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</si>
  <si>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</si>
  <si>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</si>
  <si>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</si>
  <si>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</si>
  <si>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</si>
  <si>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</si>
  <si>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</si>
  <si>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</si>
  <si>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</si>
  <si>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</si>
  <si>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</si>
  <si>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</si>
  <si>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</si>
  <si>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</si>
  <si>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</si>
  <si>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</si>
  <si>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</si>
  <si>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</si>
  <si>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</si>
  <si>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</si>
  <si>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</si>
  <si>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</si>
  <si>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</si>
  <si>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</si>
  <si>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</si>
  <si>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</si>
  <si>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</si>
  <si>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</si>
  <si>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</si>
  <si>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</si>
  <si>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</si>
  <si>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</si>
  <si>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</si>
  <si>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</si>
  <si>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</si>
  <si>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</si>
  <si>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</si>
  <si>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</si>
  <si>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</si>
  <si>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</si>
  <si>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</si>
  <si>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</si>
  <si>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</si>
  <si>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</si>
  <si>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</si>
  <si>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</si>
  <si>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</si>
  <si>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</si>
  <si>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</si>
  <si>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</si>
  <si>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</si>
  <si>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</si>
  <si>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</si>
  <si>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</si>
  <si>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</si>
  <si>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</si>
  <si>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</si>
  <si>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</si>
  <si>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</si>
  <si>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</si>
  <si>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</si>
  <si>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</si>
  <si>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</si>
  <si>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</si>
  <si>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</si>
  <si>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</si>
  <si>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</si>
  <si>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</si>
  <si>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</si>
  <si>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</si>
  <si>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</si>
  <si>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</si>
  <si>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</si>
  <si>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</si>
  <si>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</si>
  <si>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</si>
  <si>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</si>
  <si>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</si>
  <si>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</si>
  <si>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</si>
  <si>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</si>
  <si>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</si>
  <si>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</si>
  <si>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</si>
  <si>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</si>
  <si>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</si>
  <si>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</si>
  <si>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</si>
  <si>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</si>
  <si>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</si>
  <si>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</si>
  <si>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</si>
  <si>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</si>
  <si>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</si>
  <si>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</si>
  <si>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</si>
  <si>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</si>
  <si>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</si>
  <si>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</si>
  <si>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</si>
  <si>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</si>
  <si>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</si>
  <si>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</si>
  <si>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</si>
  <si>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</si>
  <si>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</si>
  <si>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</si>
  <si>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</si>
  <si>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</si>
  <si>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</si>
  <si>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</si>
  <si>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</si>
  <si>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</si>
  <si>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</si>
  <si>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</si>
  <si>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</si>
  <si>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</si>
  <si>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</si>
  <si>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</si>
  <si>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</si>
  <si>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</si>
  <si>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</si>
  <si>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</si>
  <si>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</si>
  <si>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</si>
  <si>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</si>
  <si>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</si>
  <si>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</si>
  <si>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</si>
  <si>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</si>
  <si>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</si>
  <si>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</si>
  <si>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</si>
  <si>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</si>
  <si>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</si>
  <si>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</si>
  <si>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</si>
  <si>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</si>
  <si>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</si>
  <si>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</si>
  <si>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</si>
  <si>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</si>
  <si>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</si>
  <si>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</si>
  <si>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</si>
  <si>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</si>
  <si>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</si>
  <si>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</si>
  <si>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</si>
  <si>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</si>
  <si>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</si>
  <si>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</si>
  <si>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</si>
  <si>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</si>
  <si>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</si>
  <si>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</si>
  <si>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</si>
  <si>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</si>
  <si>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</si>
  <si>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</si>
  <si>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</si>
  <si>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</si>
  <si>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</si>
  <si>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</si>
  <si>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</si>
  <si>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</si>
  <si>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</si>
  <si>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</si>
  <si>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</si>
  <si>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</si>
  <si>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</si>
  <si>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</si>
  <si>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</si>
  <si>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</si>
  <si>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</si>
  <si>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</si>
  <si>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</si>
  <si>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</si>
  <si>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</si>
  <si>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</si>
  <si>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</si>
  <si>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</si>
  <si>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</si>
  <si>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</si>
  <si>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</si>
  <si>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</si>
  <si>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</si>
  <si>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</si>
  <si>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</si>
  <si>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</si>
  <si>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</si>
  <si>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</si>
  <si>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</si>
  <si>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</si>
  <si>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</si>
  <si>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</si>
  <si>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</si>
  <si>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</si>
  <si>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</si>
  <si>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</si>
  <si>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</si>
  <si>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</si>
  <si>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</si>
  <si>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</si>
  <si>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</si>
  <si>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</si>
  <si>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</si>
  <si>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</si>
  <si>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</si>
  <si>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</si>
  <si>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</si>
  <si>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</si>
  <si>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</si>
  <si>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</si>
  <si>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</si>
  <si>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</si>
  <si>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</si>
  <si>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</si>
  <si>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</si>
  <si>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</si>
  <si>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</si>
  <si>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</si>
  <si>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</si>
  <si>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</si>
  <si>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</si>
  <si>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</si>
  <si>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</si>
  <si>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</si>
  <si>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</si>
  <si>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</si>
  <si>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</si>
  <si>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</si>
  <si>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</si>
  <si>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</si>
  <si>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</si>
  <si>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</si>
  <si>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</si>
  <si>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</si>
  <si>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</si>
  <si>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</si>
  <si>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</si>
  <si>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</si>
  <si>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</si>
  <si>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</si>
  <si>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</si>
  <si>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</si>
  <si>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</si>
  <si>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</si>
  <si>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</si>
  <si>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</si>
  <si>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</si>
  <si>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</si>
  <si>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</si>
  <si>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</si>
  <si>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</si>
  <si>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</si>
  <si>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</si>
  <si>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</si>
  <si>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</si>
  <si>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</si>
  <si>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</si>
  <si>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</si>
  <si>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</si>
  <si>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</si>
  <si>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</si>
  <si>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</si>
  <si>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</si>
  <si>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</si>
  <si>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</si>
  <si>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</si>
  <si>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</si>
  <si>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</si>
  <si>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</si>
  <si>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</si>
  <si>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</si>
  <si>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</si>
  <si>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</si>
  <si>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</si>
  <si>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</si>
  <si>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</si>
  <si>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</si>
  <si>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</si>
  <si>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</si>
  <si>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</si>
  <si>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</si>
  <si>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</si>
  <si>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</si>
  <si>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</si>
  <si>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</si>
  <si>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</si>
  <si>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</si>
  <si>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</si>
  <si>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</si>
  <si>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</si>
  <si>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</si>
  <si>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</si>
  <si>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</si>
  <si>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</si>
  <si>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</si>
  <si>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</si>
  <si>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</si>
  <si>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</si>
  <si>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</si>
  <si>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</si>
  <si>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</si>
  <si>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</si>
  <si>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</si>
  <si>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</si>
  <si>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</si>
  <si>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</si>
  <si>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</si>
  <si>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</si>
  <si>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</si>
  <si>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</si>
  <si>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</si>
  <si>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</si>
  <si>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</si>
  <si>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</si>
  <si>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</si>
  <si>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</si>
  <si>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</si>
  <si>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</si>
  <si>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</si>
  <si>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</si>
  <si>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</si>
  <si>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</si>
  <si>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</si>
  <si>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</si>
  <si>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</si>
  <si>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</si>
  <si>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</si>
  <si>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</si>
  <si>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</si>
  <si>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</si>
  <si>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</si>
  <si>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</si>
  <si>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</si>
  <si>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</si>
  <si>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</si>
  <si>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</si>
  <si>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</si>
  <si>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</si>
  <si>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</si>
  <si>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</si>
  <si>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</si>
  <si>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</si>
  <si>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</si>
  <si>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</si>
  <si>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</si>
  <si>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</si>
  <si>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</si>
  <si>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</si>
  <si>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</si>
  <si>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</si>
  <si>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</si>
  <si>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</si>
  <si>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</si>
  <si>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</si>
  <si>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</si>
  <si>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</si>
  <si>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</si>
  <si>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</si>
  <si>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</si>
  <si>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</si>
  <si>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</si>
  <si>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</si>
  <si>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</si>
  <si>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</si>
  <si>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</si>
  <si>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</si>
  <si>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</si>
  <si>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</si>
  <si>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</si>
  <si>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</si>
  <si>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</si>
  <si>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</si>
  <si>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</si>
  <si>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</si>
  <si>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</si>
  <si>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</si>
  <si>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</si>
  <si>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</si>
  <si>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</si>
  <si>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</si>
  <si>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</si>
  <si>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</si>
  <si>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</si>
  <si>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</si>
  <si>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</si>
  <si>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</si>
  <si>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</si>
  <si>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</si>
  <si>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</si>
  <si>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</si>
  <si>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</si>
  <si>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</si>
  <si>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</si>
  <si>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</si>
  <si>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</si>
  <si>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</si>
  <si>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</si>
  <si>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</si>
  <si>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</si>
  <si>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</si>
  <si>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</si>
  <si>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</si>
  <si>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</si>
  <si>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</si>
  <si>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</si>
  <si>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</si>
  <si>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</si>
  <si>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</si>
  <si>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</si>
  <si>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</si>
  <si>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</si>
  <si>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</si>
  <si>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</si>
  <si>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</si>
  <si>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</si>
  <si>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</si>
  <si>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</si>
  <si>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</si>
  <si>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</si>
  <si>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</si>
  <si>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</si>
  <si>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</si>
  <si>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</si>
  <si>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</si>
  <si>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</si>
  <si>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</si>
  <si>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</si>
  <si>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</si>
  <si>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</si>
  <si>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</si>
  <si>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</si>
  <si>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</si>
  <si>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</si>
  <si>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</si>
  <si>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</si>
  <si>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</si>
  <si>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</si>
  <si>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</si>
  <si>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</si>
  <si>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</si>
  <si>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</si>
  <si>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</si>
  <si>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</si>
  <si>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</si>
  <si>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</si>
  <si>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</si>
  <si>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</si>
  <si>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</si>
  <si>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</si>
  <si>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</si>
  <si>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</si>
  <si>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</si>
  <si>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</si>
  <si>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</si>
  <si>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</si>
  <si>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</si>
  <si>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</si>
  <si>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</si>
  <si>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</si>
  <si>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</si>
  <si>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</si>
  <si>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</si>
  <si>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</si>
  <si>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</si>
  <si>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</si>
  <si>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</si>
  <si>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</si>
  <si>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</si>
  <si>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</si>
  <si>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</si>
  <si>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</si>
  <si>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</si>
  <si>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</si>
  <si>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</si>
  <si>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</si>
  <si>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</si>
  <si>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</si>
  <si>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</si>
  <si>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</si>
  <si>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</si>
  <si>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</si>
  <si>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</si>
  <si>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</si>
  <si>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</si>
  <si>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</si>
  <si>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</si>
  <si>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</si>
  <si>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</si>
  <si>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</si>
  <si>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</si>
  <si>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</si>
  <si>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</si>
  <si>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</si>
  <si>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</si>
  <si>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</si>
  <si>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</si>
  <si>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</si>
  <si>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</si>
  <si>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</si>
  <si>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</si>
  <si>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</si>
  <si>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</si>
  <si>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</si>
  <si>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</si>
  <si>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</si>
  <si>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</si>
  <si>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</si>
  <si>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</si>
  <si>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</si>
  <si>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</si>
  <si>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</si>
  <si>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</si>
  <si>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</si>
  <si>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</si>
  <si>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</si>
  <si>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</si>
  <si>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</si>
  <si>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</si>
  <si>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</si>
  <si>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</si>
  <si>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</si>
  <si>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</si>
  <si>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</si>
  <si>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</si>
  <si>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</si>
  <si>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</si>
  <si>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</si>
  <si>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</si>
  <si>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</si>
  <si>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</si>
  <si>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</si>
  <si>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</si>
  <si>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</si>
  <si>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</si>
  <si>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</si>
  <si>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</si>
  <si>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</si>
  <si>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</si>
  <si>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</si>
  <si>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</si>
  <si>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</si>
  <si>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</si>
  <si>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</si>
  <si>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</si>
  <si>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</si>
  <si>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</si>
  <si>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</si>
  <si>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</si>
  <si>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</si>
  <si>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</si>
  <si>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</si>
  <si>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</si>
  <si>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</si>
  <si>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</si>
  <si>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</si>
  <si>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</si>
  <si>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</si>
  <si>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</si>
  <si>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</si>
  <si>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</si>
  <si>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</si>
  <si>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</si>
  <si>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</si>
  <si>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</si>
  <si>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</si>
  <si>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</si>
  <si>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</si>
  <si>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</si>
  <si>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</si>
  <si>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</si>
  <si>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</si>
  <si>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</si>
  <si>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</si>
  <si>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</si>
  <si>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</si>
  <si>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</si>
  <si>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</si>
  <si>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</si>
  <si>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</si>
  <si>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</si>
  <si>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</si>
  <si>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</si>
  <si>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</si>
  <si>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</si>
  <si>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</si>
  <si>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</si>
  <si>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</si>
  <si>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</si>
  <si>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</si>
  <si>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</si>
  <si>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</si>
  <si>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</si>
  <si>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</si>
  <si>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</si>
  <si>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</si>
  <si>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</si>
  <si>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</si>
  <si>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</si>
  <si>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</si>
  <si>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</si>
  <si>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</si>
  <si>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</si>
  <si>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</si>
  <si>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</si>
  <si>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</si>
  <si>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</si>
  <si>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</si>
  <si>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</si>
  <si>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</si>
  <si>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</si>
  <si>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</si>
  <si>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</si>
  <si>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</si>
  <si>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</si>
  <si>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</si>
  <si>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</si>
  <si>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</si>
  <si>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</si>
  <si>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</si>
  <si>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</si>
  <si>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</si>
  <si>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</si>
  <si>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</si>
  <si>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</si>
  <si>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</si>
  <si>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</si>
  <si>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</si>
  <si>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</si>
  <si>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</si>
  <si>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</si>
  <si>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</si>
  <si>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</si>
  <si>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</si>
  <si>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</si>
  <si>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</si>
  <si>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</si>
  <si>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</si>
  <si>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</si>
  <si>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</si>
  <si>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</si>
  <si>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</si>
  <si>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</si>
  <si>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</si>
  <si>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</si>
  <si>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</si>
  <si>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</si>
  <si>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</si>
  <si>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</si>
  <si>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</si>
  <si>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</si>
  <si>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</si>
  <si>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</si>
  <si>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</si>
  <si>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</si>
  <si>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</si>
  <si>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</si>
  <si>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</si>
  <si>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</si>
  <si>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</si>
  <si>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</si>
  <si>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</si>
  <si>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</si>
  <si>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</si>
  <si>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</si>
  <si>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</si>
  <si>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</si>
  <si>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</si>
  <si>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</si>
  <si>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</si>
  <si>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</si>
  <si>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</si>
  <si>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</si>
  <si>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</si>
  <si>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</si>
  <si>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</si>
  <si>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</si>
  <si>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</si>
  <si>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</si>
  <si>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</si>
  <si>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</si>
  <si>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</si>
  <si>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</si>
  <si>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</si>
  <si>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</si>
  <si>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</si>
  <si>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</si>
  <si>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</si>
  <si>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</si>
  <si>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</si>
  <si>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</si>
  <si>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</si>
  <si>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</si>
  <si>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</si>
  <si>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</si>
  <si>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</si>
  <si>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</si>
  <si>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</si>
  <si>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</si>
  <si>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</si>
  <si>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</si>
  <si>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</si>
  <si>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</si>
  <si>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</si>
  <si>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</si>
  <si>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</si>
  <si>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</si>
  <si>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</si>
  <si>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</si>
  <si>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</si>
  <si>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</si>
  <si>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</si>
  <si>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</si>
  <si>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</si>
  <si>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</si>
  <si>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</si>
  <si>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</si>
  <si>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</si>
  <si>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</si>
  <si>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</si>
  <si>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</si>
  <si>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</si>
  <si>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</si>
  <si>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</si>
  <si>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</si>
  <si>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</si>
  <si>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</si>
  <si>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</si>
  <si>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</si>
  <si>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</si>
  <si>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</si>
  <si>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</si>
  <si>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</si>
  <si>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</si>
  <si>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</si>
  <si>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</si>
  <si>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</si>
  <si>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</si>
  <si>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</si>
  <si>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</si>
  <si>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</si>
  <si>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</si>
  <si>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</si>
  <si>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</si>
  <si>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</si>
  <si>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</si>
  <si>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</si>
  <si>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</si>
  <si>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</si>
  <si>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</si>
  <si>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</si>
  <si>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</si>
  <si>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</si>
  <si>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</si>
  <si>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</si>
  <si>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</si>
  <si>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</si>
  <si>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</si>
  <si>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</si>
  <si>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</si>
  <si>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</si>
  <si>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</si>
  <si>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</si>
  <si>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</si>
  <si>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</si>
  <si>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</si>
  <si>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</si>
  <si>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</si>
  <si>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</si>
  <si>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</si>
  <si>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</si>
  <si>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</si>
  <si>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</si>
  <si>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</si>
  <si>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</si>
  <si>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</si>
  <si>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</si>
  <si>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</si>
  <si>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</si>
  <si>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</si>
  <si>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</si>
  <si>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</si>
  <si>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</si>
  <si>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</si>
  <si>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</si>
  <si>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</si>
  <si>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</si>
  <si>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</si>
  <si>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</si>
  <si>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</si>
  <si>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</si>
  <si>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</si>
  <si>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</si>
  <si>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</si>
  <si>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</si>
  <si>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</si>
  <si>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</si>
  <si>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</si>
  <si>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</si>
  <si>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</si>
  <si>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</si>
  <si>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</si>
  <si>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</si>
  <si>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</si>
  <si>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</si>
  <si>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</si>
  <si>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</si>
  <si>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</si>
  <si>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</si>
  <si>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</si>
  <si>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</si>
  <si>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</si>
  <si>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</si>
  <si>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</si>
  <si>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</si>
  <si>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</si>
  <si>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</si>
  <si>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</si>
  <si>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</si>
  <si>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</si>
  <si>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</si>
  <si>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</si>
  <si>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</si>
  <si>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</si>
  <si>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</si>
  <si>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</si>
  <si>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</si>
  <si>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</si>
  <si>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</si>
  <si>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</si>
  <si>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</si>
  <si>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</si>
  <si>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</si>
  <si>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</si>
  <si>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</si>
  <si>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</si>
  <si>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</si>
  <si>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</si>
  <si>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</si>
  <si>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</si>
  <si>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</si>
  <si>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</si>
  <si>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</si>
  <si>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</si>
  <si>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</si>
  <si>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</si>
  <si>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</si>
  <si>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</si>
  <si>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</si>
  <si>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</si>
  <si>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</si>
  <si>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</si>
  <si>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</si>
  <si>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</si>
  <si>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</si>
  <si>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</si>
  <si>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</si>
  <si>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</si>
  <si>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</si>
  <si>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</si>
  <si>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</si>
  <si>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</si>
  <si>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</si>
  <si>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</si>
  <si>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</si>
  <si>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</si>
  <si>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</si>
  <si>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</si>
  <si>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</si>
  <si>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</si>
  <si>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</si>
  <si>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</si>
  <si>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</si>
  <si>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</si>
  <si>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</si>
  <si>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</si>
  <si>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</si>
  <si>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</si>
  <si>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</si>
  <si>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</si>
  <si>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</si>
  <si>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</si>
  <si>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</si>
  <si>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</si>
  <si>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</si>
  <si>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</si>
  <si>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</si>
  <si>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</si>
  <si>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</si>
  <si>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</si>
  <si>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</si>
  <si>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</si>
  <si>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</si>
  <si>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</si>
  <si>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</si>
  <si>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</si>
  <si>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</si>
  <si>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</si>
  <si>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</si>
  <si>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</si>
  <si>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</si>
  <si>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</si>
  <si>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</si>
  <si>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</si>
  <si>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</si>
  <si>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</si>
  <si>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</si>
  <si>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</si>
  <si>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</si>
  <si>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</si>
  <si>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</si>
  <si>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</si>
  <si>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</si>
  <si>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</si>
  <si>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</si>
  <si>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</si>
  <si>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</si>
  <si>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</si>
  <si>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</si>
  <si>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</si>
  <si>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</si>
  <si>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</si>
  <si>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</si>
  <si>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</si>
  <si>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</si>
  <si>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</si>
  <si>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</si>
  <si>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</si>
  <si>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</si>
  <si>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</si>
  <si>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</si>
  <si>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</si>
  <si>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</si>
  <si>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</si>
  <si>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</si>
  <si>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</si>
  <si>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</si>
  <si>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</si>
  <si>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</si>
  <si>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</si>
  <si>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</si>
  <si>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</si>
  <si>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</si>
  <si>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</si>
  <si>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</si>
  <si>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</si>
  <si>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</si>
  <si>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</si>
  <si>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</si>
  <si>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</si>
  <si>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</si>
  <si>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</si>
  <si>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</si>
  <si>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</si>
  <si>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</si>
  <si>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</si>
  <si>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</si>
  <si>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</si>
  <si>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</si>
  <si>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</si>
  <si>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</si>
  <si>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</si>
  <si>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</si>
  <si>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</si>
  <si>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</si>
  <si>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</si>
  <si>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</si>
  <si>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</si>
  <si>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</si>
  <si>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</si>
  <si>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</si>
  <si>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</si>
  <si>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</si>
  <si>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</si>
  <si>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</si>
  <si>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</si>
  <si>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</si>
  <si>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</si>
  <si>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</si>
  <si>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</si>
  <si>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</si>
  <si>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</si>
  <si>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</si>
  <si>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</si>
  <si>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</si>
  <si>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</si>
  <si>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</si>
  <si>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</si>
  <si>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</si>
  <si>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</si>
  <si>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</si>
  <si>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</si>
  <si>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</si>
  <si>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</si>
  <si>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</si>
  <si>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</si>
  <si>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</si>
  <si>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</si>
  <si>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</si>
  <si>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</si>
  <si>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</si>
  <si>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</si>
  <si>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</si>
  <si>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</si>
  <si>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</si>
  <si>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</si>
  <si>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</si>
  <si>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</si>
  <si>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</si>
  <si>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</si>
  <si>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</si>
  <si>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</si>
  <si>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</si>
  <si>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</si>
  <si>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</si>
  <si>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</si>
  <si>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</si>
  <si>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</si>
  <si>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</si>
  <si>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</si>
  <si>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</si>
  <si>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</si>
  <si>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</si>
  <si>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</si>
  <si>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</si>
  <si>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</si>
  <si>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</si>
  <si>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</si>
  <si>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</si>
  <si>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</si>
  <si>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</si>
  <si>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</si>
  <si>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</si>
  <si>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</si>
  <si>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</si>
  <si>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</si>
  <si>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</si>
  <si>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</si>
  <si>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</si>
  <si>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</si>
  <si>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</si>
  <si>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</si>
  <si>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</si>
  <si>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</si>
  <si>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</si>
  <si>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</si>
  <si>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</si>
  <si>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</si>
  <si>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</si>
  <si>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</si>
  <si>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</si>
  <si>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</si>
  <si>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</si>
  <si>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</si>
  <si>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</si>
  <si>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</si>
  <si>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</si>
  <si>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</si>
  <si>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</si>
  <si>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</si>
  <si>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</si>
  <si>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</si>
  <si>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</si>
  <si>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</si>
  <si>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</si>
  <si>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</si>
  <si>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</si>
  <si>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</si>
  <si>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</si>
  <si>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</si>
  <si>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</si>
  <si>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</si>
  <si>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</si>
  <si>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</si>
  <si>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</si>
  <si>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</si>
  <si>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</si>
  <si>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</si>
  <si>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</si>
  <si>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</si>
  <si>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</si>
  <si>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</si>
  <si>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</si>
  <si>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</si>
  <si>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</si>
  <si>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</si>
  <si>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</si>
  <si>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</si>
  <si>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</si>
  <si>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</si>
  <si>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</si>
  <si>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</si>
  <si>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</si>
  <si>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</si>
  <si>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</si>
  <si>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</si>
  <si>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</si>
  <si>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</si>
  <si>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</si>
  <si>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</si>
  <si>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</si>
  <si>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</si>
  <si>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</si>
  <si>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</si>
  <si>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</si>
  <si>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</si>
  <si>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</si>
  <si>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</si>
  <si>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</si>
  <si>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</si>
  <si>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</si>
  <si>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</si>
  <si>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</si>
  <si>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</si>
  <si>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</si>
  <si>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</si>
  <si>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</si>
  <si>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</si>
  <si>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</si>
  <si>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</si>
  <si>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</si>
  <si>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</si>
  <si>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</si>
  <si>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</si>
  <si>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</si>
  <si>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</si>
  <si>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</si>
  <si>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</si>
  <si>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</si>
  <si>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</si>
  <si>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</si>
  <si>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</si>
  <si>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</si>
  <si>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</si>
  <si>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</si>
  <si>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</si>
  <si>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</si>
  <si>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</si>
  <si>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</si>
  <si>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</si>
  <si>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</si>
  <si>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</si>
  <si>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</si>
  <si>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</si>
  <si>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</si>
  <si>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</si>
  <si>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</si>
  <si>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</si>
  <si>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</si>
  <si>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</si>
  <si>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</si>
  <si>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</si>
  <si>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</si>
  <si>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</si>
  <si>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</si>
  <si>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</si>
  <si>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</si>
  <si>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</si>
  <si>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</si>
  <si>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</si>
  <si>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</si>
  <si>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</si>
  <si>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</si>
  <si>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</si>
  <si>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</si>
  <si>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</si>
  <si>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</si>
  <si>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</si>
  <si>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</si>
  <si>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</si>
  <si>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</si>
  <si>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</si>
  <si>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</si>
  <si>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</si>
  <si>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</si>
  <si>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</si>
  <si>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</si>
  <si>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</si>
  <si>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</si>
  <si>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</si>
  <si>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</si>
  <si>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</si>
  <si>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</si>
  <si>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</si>
  <si>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</si>
  <si>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</si>
  <si>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</si>
  <si>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</si>
  <si>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</si>
  <si>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</si>
  <si>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</si>
  <si>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</si>
  <si>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</si>
  <si>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</si>
  <si>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</si>
  <si>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</si>
  <si>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</si>
  <si>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</si>
  <si>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</si>
  <si>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</si>
  <si>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</si>
  <si>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</si>
  <si>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</si>
  <si>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</si>
  <si>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</si>
  <si>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</si>
  <si>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</si>
  <si>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</si>
  <si>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</si>
  <si>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</si>
  <si>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</si>
  <si>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</si>
  <si>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</si>
  <si>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</si>
  <si>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</si>
  <si>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</si>
  <si>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</si>
  <si>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</si>
  <si>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</si>
  <si>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</si>
  <si>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</si>
  <si>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</si>
  <si>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</si>
  <si>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</si>
  <si>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</si>
  <si>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</si>
  <si>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</si>
  <si>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</si>
  <si>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</si>
  <si>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</si>
  <si>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</si>
  <si>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</si>
  <si>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</si>
  <si>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</si>
  <si>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</si>
  <si>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</si>
  <si>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</si>
  <si>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</si>
  <si>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</si>
  <si>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</si>
  <si>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</si>
  <si>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</si>
  <si>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</si>
  <si>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</si>
  <si>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</si>
  <si>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</si>
  <si>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</si>
  <si>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</si>
  <si>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</si>
  <si>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</si>
  <si>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</si>
  <si>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</si>
  <si>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</si>
  <si>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</si>
  <si>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</si>
  <si>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</si>
  <si>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</si>
  <si>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</si>
  <si>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</si>
  <si>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</si>
  <si>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</si>
  <si>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</si>
  <si>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</si>
  <si>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</si>
  <si>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</si>
  <si>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</si>
  <si>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</si>
  <si>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</si>
  <si>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</si>
  <si>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</si>
  <si>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</si>
  <si>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</si>
  <si>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</si>
  <si>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</si>
  <si>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</si>
  <si>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</si>
  <si>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</si>
  <si>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</si>
  <si>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</si>
  <si>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</si>
  <si>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</si>
  <si>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</si>
  <si>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</si>
  <si>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</si>
  <si>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</si>
  <si>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</si>
  <si>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</si>
  <si>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</si>
  <si>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</si>
  <si>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</si>
  <si>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</si>
  <si>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</si>
  <si>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</si>
  <si>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</si>
  <si>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</si>
  <si>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</si>
  <si>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</si>
  <si>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</si>
  <si>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</si>
  <si>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</si>
  <si>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</si>
  <si>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</si>
  <si>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</si>
  <si>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</si>
  <si>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</si>
  <si>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</si>
  <si>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</si>
  <si>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</si>
  <si>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</si>
  <si>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</si>
  <si>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</si>
  <si>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</si>
  <si>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</si>
  <si>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</si>
  <si>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</si>
  <si>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</si>
  <si>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</si>
  <si>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</si>
  <si>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</si>
  <si>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</si>
  <si>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</si>
  <si>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</si>
  <si>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</si>
  <si>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</si>
  <si>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</si>
  <si>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</si>
  <si>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</si>
  <si>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</si>
  <si>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</si>
  <si>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</si>
  <si>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</si>
  <si>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</si>
  <si>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</si>
  <si>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</si>
  <si>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</si>
  <si>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</si>
  <si>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</si>
  <si>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</si>
  <si>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</si>
  <si>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</si>
  <si>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</si>
  <si>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</si>
  <si>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</si>
  <si>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</si>
  <si>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</si>
  <si>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</si>
  <si>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</si>
  <si>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</si>
  <si>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</si>
  <si>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</si>
  <si>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</si>
  <si>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</si>
  <si>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</si>
  <si>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</si>
  <si>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</si>
  <si>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</si>
  <si>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</si>
  <si>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</si>
  <si>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</si>
  <si>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</si>
  <si>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</si>
  <si>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</si>
  <si>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</si>
  <si>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</si>
  <si>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</si>
  <si>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</si>
  <si>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</si>
  <si>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</si>
  <si>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</si>
  <si>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</si>
  <si>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</si>
  <si>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</si>
  <si>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</si>
  <si>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</si>
  <si>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</si>
  <si>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</si>
  <si>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</si>
  <si>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</si>
  <si>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</si>
  <si>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</si>
  <si>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</si>
  <si>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</si>
  <si>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</si>
  <si>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</si>
  <si>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</si>
  <si>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</si>
  <si>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</si>
  <si>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</si>
  <si>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</si>
  <si>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</si>
  <si>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</si>
  <si>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</si>
  <si>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</si>
  <si>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</si>
  <si>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</si>
  <si>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</si>
  <si>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</si>
  <si>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</si>
  <si>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</si>
  <si>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</si>
  <si>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</si>
  <si>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</si>
  <si>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</si>
  <si>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</si>
  <si>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</si>
  <si>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</si>
  <si>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</si>
  <si>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</si>
  <si>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</si>
  <si>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</si>
  <si>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</si>
  <si>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</si>
  <si>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</si>
  <si>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</si>
  <si>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</si>
  <si>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</si>
  <si>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</si>
  <si>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</si>
  <si>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</si>
  <si>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</si>
  <si>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</si>
  <si>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</si>
  <si>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</si>
  <si>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</si>
  <si>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</si>
  <si>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</si>
  <si>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</si>
  <si>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</si>
  <si>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</si>
  <si>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</si>
  <si>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</si>
  <si>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</si>
  <si>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</si>
  <si>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</si>
  <si>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</si>
  <si>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</si>
  <si>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</si>
  <si>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</si>
  <si>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</si>
  <si>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</si>
  <si>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</si>
  <si>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</si>
  <si>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</si>
  <si>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</si>
  <si>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</si>
  <si>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</si>
  <si>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</si>
  <si>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</si>
  <si>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</si>
  <si>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</si>
  <si>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</si>
  <si>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</si>
  <si>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</si>
  <si>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</si>
  <si>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</si>
  <si>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</si>
  <si>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</si>
  <si>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</si>
  <si>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</si>
  <si>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</si>
  <si>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</si>
  <si>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</si>
  <si>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</si>
  <si>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</si>
  <si>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</si>
  <si>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</si>
  <si>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</si>
  <si>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</si>
  <si>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</si>
  <si>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</si>
  <si>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</si>
  <si>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</si>
  <si>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</si>
  <si>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</si>
  <si>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</si>
  <si>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</si>
  <si>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</si>
  <si>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</si>
  <si>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</si>
  <si>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</si>
  <si>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</si>
  <si>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</si>
  <si>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</si>
  <si>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</si>
  <si>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</si>
  <si>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</si>
  <si>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</si>
  <si>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</si>
  <si>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</si>
  <si>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</si>
  <si>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</si>
  <si>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</si>
  <si>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</si>
  <si>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</si>
  <si>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</si>
  <si>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</si>
  <si>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</si>
  <si>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</si>
  <si>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</si>
  <si>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</si>
  <si>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</si>
  <si>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</si>
  <si>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</si>
  <si>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</si>
  <si>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</si>
  <si>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</si>
  <si>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</si>
  <si>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</si>
  <si>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</si>
  <si>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</si>
  <si>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</si>
  <si>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</si>
  <si>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</si>
  <si>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</si>
  <si>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</si>
  <si>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</si>
  <si>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</si>
  <si>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</si>
  <si>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</si>
  <si>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</si>
  <si>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</si>
  <si>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</si>
  <si>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</si>
  <si>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</si>
  <si>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</si>
  <si>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</si>
  <si>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</si>
  <si>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</si>
  <si>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</si>
  <si>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</si>
  <si>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</si>
  <si>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</si>
  <si>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</si>
  <si>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</si>
  <si>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</si>
  <si>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</si>
  <si>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</si>
  <si>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</si>
  <si>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</si>
  <si>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</si>
  <si>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</si>
  <si>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</si>
  <si>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</si>
  <si>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</si>
  <si>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</si>
  <si>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</si>
  <si>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</si>
  <si>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</si>
  <si>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</si>
  <si>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</si>
  <si>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</si>
  <si>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</si>
  <si>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</si>
  <si>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</si>
  <si>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</si>
  <si>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</si>
  <si>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</si>
  <si>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</si>
  <si>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</si>
  <si>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</si>
  <si>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</si>
  <si>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</si>
  <si>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</si>
  <si>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</si>
  <si>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</si>
  <si>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</si>
  <si>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</si>
  <si>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</si>
  <si>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</si>
  <si>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</si>
  <si>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</si>
  <si>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</si>
  <si>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</si>
  <si>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</si>
  <si>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</si>
  <si>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</si>
  <si>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</si>
  <si>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</si>
  <si>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</si>
  <si>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</si>
  <si>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</si>
  <si>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</si>
  <si>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</si>
  <si>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</si>
  <si>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</si>
  <si>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</si>
  <si>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</si>
  <si>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</si>
  <si>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</si>
  <si>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</si>
  <si>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</si>
  <si>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</si>
  <si>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</si>
  <si>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</si>
  <si>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</si>
  <si>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</si>
  <si>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</si>
  <si>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</si>
  <si>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</si>
  <si>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</si>
  <si>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</si>
  <si>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</si>
  <si>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</si>
  <si>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</si>
  <si>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</si>
  <si>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</si>
  <si>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</si>
  <si>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</si>
  <si>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</si>
  <si>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</si>
  <si>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</si>
  <si>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</si>
  <si>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</si>
  <si>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</si>
  <si>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</si>
  <si>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</si>
  <si>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</si>
  <si>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</si>
  <si>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</si>
  <si>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</si>
  <si>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</si>
  <si>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</si>
  <si>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</si>
  <si>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</si>
  <si>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</si>
  <si>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</si>
  <si>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</si>
  <si>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</si>
  <si>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</si>
  <si>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</si>
  <si>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</si>
  <si>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</si>
  <si>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</si>
  <si>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</si>
  <si>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</si>
  <si>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</si>
  <si>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</si>
  <si>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</si>
  <si>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</si>
  <si>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</si>
  <si>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</si>
  <si>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</si>
  <si>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</si>
  <si>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</si>
  <si>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</si>
  <si>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</si>
  <si>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</si>
  <si>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</si>
  <si>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</si>
  <si>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</si>
  <si>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</si>
  <si>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</si>
  <si>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</si>
  <si>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</si>
  <si>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</si>
  <si>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</si>
  <si>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</si>
  <si>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</si>
  <si>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</si>
  <si>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</si>
  <si>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</si>
  <si>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</si>
  <si>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</si>
  <si>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</si>
  <si>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</si>
  <si>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</si>
  <si>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</si>
  <si>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</si>
  <si>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</si>
  <si>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</si>
  <si>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</si>
  <si>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</si>
  <si>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</si>
  <si>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</si>
  <si>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</si>
  <si>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</si>
  <si>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</si>
  <si>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</si>
  <si>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</si>
  <si>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</si>
  <si>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</si>
  <si>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</si>
  <si>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</si>
  <si>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</si>
  <si>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</si>
  <si>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</si>
  <si>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</si>
  <si>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</si>
  <si>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</si>
  <si>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</si>
  <si>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</si>
  <si>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</si>
  <si>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</si>
  <si>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</si>
  <si>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</si>
  <si>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</si>
  <si>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</si>
  <si>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</si>
  <si>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</si>
  <si>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</si>
  <si>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</si>
  <si>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</si>
  <si>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</si>
  <si>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</si>
  <si>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</si>
  <si>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</si>
  <si>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</si>
  <si>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</si>
  <si>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</si>
  <si>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</si>
  <si>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</si>
  <si>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</si>
  <si>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</si>
  <si>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</si>
  <si>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</si>
  <si>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</si>
  <si>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</si>
  <si>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</si>
  <si>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</si>
  <si>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</si>
  <si>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</si>
  <si>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</si>
  <si>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</si>
  <si>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</si>
  <si>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</si>
  <si>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</si>
  <si>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</si>
  <si>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</si>
  <si>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</si>
  <si>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</si>
  <si>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</si>
  <si>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</si>
  <si>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</si>
  <si>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</si>
  <si>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</si>
  <si>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</si>
  <si>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</si>
  <si>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</si>
  <si>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</si>
  <si>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</si>
  <si>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</si>
  <si>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</si>
  <si>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</si>
  <si>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</si>
  <si>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</si>
  <si>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</si>
  <si>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</si>
  <si>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</si>
  <si>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</si>
  <si>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</si>
  <si>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</si>
  <si>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</si>
  <si>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</si>
  <si>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</si>
  <si>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</si>
  <si>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</si>
  <si>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</si>
  <si>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</si>
  <si>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</si>
  <si>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</si>
  <si>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</si>
  <si>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</si>
  <si>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</si>
  <si>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</si>
  <si>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</si>
  <si>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</si>
  <si>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</si>
  <si>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</si>
  <si>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</si>
  <si>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</si>
  <si>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</si>
  <si>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</si>
  <si>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</si>
  <si>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</si>
  <si>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</si>
  <si>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</si>
  <si>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</si>
  <si>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</si>
  <si>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</si>
  <si>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</si>
  <si>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</si>
  <si>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</si>
  <si>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</si>
  <si>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</si>
  <si>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</si>
  <si>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</si>
  <si>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</si>
  <si>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</si>
  <si>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</si>
  <si>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</si>
  <si>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</si>
  <si>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</si>
  <si>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</si>
  <si>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</si>
  <si>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</si>
  <si>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</si>
  <si>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</si>
  <si>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</si>
  <si>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</si>
  <si>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</si>
  <si>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</si>
  <si>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</si>
  <si>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</si>
  <si>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</si>
  <si>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</si>
  <si>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</si>
  <si>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</si>
  <si>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</si>
  <si>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</si>
  <si>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</si>
  <si>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</si>
  <si>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</si>
  <si>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</si>
  <si>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</si>
  <si>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</si>
  <si>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</si>
  <si>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</si>
  <si>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</si>
  <si>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</si>
  <si>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</si>
  <si>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</si>
  <si>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</si>
  <si>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</si>
  <si>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</si>
  <si>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</si>
  <si>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</si>
  <si>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</si>
  <si>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</si>
  <si>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</si>
  <si>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</si>
  <si>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</si>
  <si>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</si>
  <si>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</si>
  <si>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</si>
  <si>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</si>
  <si>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</si>
  <si>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</si>
  <si>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</si>
  <si>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</si>
  <si>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</si>
  <si>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</si>
  <si>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</si>
  <si>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</si>
  <si>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</si>
  <si>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</si>
  <si>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</si>
  <si>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</si>
  <si>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</si>
  <si>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</si>
  <si>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</si>
  <si>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</si>
  <si>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</si>
  <si>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</si>
  <si>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</si>
  <si>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</si>
  <si>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</si>
  <si>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</si>
  <si>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</si>
  <si>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</si>
  <si>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</si>
  <si>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</si>
  <si>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</si>
  <si>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</si>
  <si>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</si>
  <si>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</si>
  <si>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</si>
  <si>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</si>
  <si>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</si>
  <si>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</si>
  <si>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</si>
  <si>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</si>
  <si>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</si>
  <si>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</si>
  <si>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</si>
  <si>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</si>
  <si>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</si>
  <si>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</si>
  <si>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</si>
  <si>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</si>
  <si>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</si>
  <si>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</si>
  <si>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</si>
  <si>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</si>
  <si>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</si>
  <si>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</si>
  <si>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</si>
  <si>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</si>
  <si>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</si>
  <si>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</si>
  <si>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</si>
  <si>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</si>
  <si>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</si>
  <si>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</si>
  <si>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</si>
  <si>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</si>
  <si>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</si>
  <si>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</si>
  <si>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</si>
  <si>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</si>
  <si>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</si>
  <si>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</si>
  <si>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</si>
  <si>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</si>
  <si>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</si>
  <si>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</si>
  <si>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</si>
  <si>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</si>
  <si>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</si>
  <si>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</si>
  <si>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</si>
  <si>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</si>
  <si>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</si>
  <si>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</si>
  <si>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</si>
  <si>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</si>
  <si>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</si>
  <si>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</si>
  <si>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</si>
  <si>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</si>
  <si>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</si>
  <si>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</si>
  <si>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</si>
  <si>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</si>
  <si>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</si>
  <si>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</si>
  <si>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</si>
  <si>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</si>
  <si>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</si>
  <si>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</si>
  <si>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</si>
  <si>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</si>
  <si>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</si>
  <si>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</si>
  <si>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</si>
  <si>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</si>
  <si>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</si>
  <si>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</si>
  <si>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</si>
  <si>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</si>
  <si>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</si>
  <si>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</si>
  <si>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</si>
  <si>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</si>
  <si>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</si>
  <si>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</si>
  <si>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</si>
  <si>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</si>
  <si>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</si>
  <si>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</si>
  <si>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</si>
  <si>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</si>
  <si>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</si>
  <si>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</si>
  <si>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</si>
  <si>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</si>
  <si>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</si>
  <si>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</si>
  <si>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</si>
  <si>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</si>
  <si>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</si>
  <si>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</si>
  <si>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</si>
  <si>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</si>
  <si>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</si>
  <si>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</si>
  <si>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</si>
  <si>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</si>
  <si>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</si>
  <si>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</si>
  <si>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</si>
  <si>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</si>
  <si>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</si>
  <si>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</si>
  <si>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</si>
  <si>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</si>
  <si>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</si>
  <si>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</si>
  <si>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</si>
  <si>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</si>
  <si>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</si>
  <si>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</si>
  <si>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</si>
  <si>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</si>
  <si>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</si>
  <si>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</si>
  <si>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</si>
  <si>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</si>
  <si>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</si>
  <si>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</si>
  <si>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</si>
  <si>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</si>
  <si>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</si>
  <si>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</si>
  <si>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</si>
  <si>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</si>
  <si>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</si>
  <si>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</si>
  <si>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</si>
  <si>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</si>
  <si>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</si>
  <si>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</si>
  <si>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</si>
  <si>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</si>
  <si>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</si>
  <si>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</si>
  <si>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</si>
  <si>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</si>
  <si>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</si>
  <si>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</si>
  <si>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</si>
  <si>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</si>
  <si>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</si>
  <si>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</si>
  <si>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</si>
  <si>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</si>
  <si>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</si>
  <si>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</si>
  <si>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</si>
  <si>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</si>
  <si>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</si>
  <si>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</si>
  <si>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</si>
  <si>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</si>
  <si>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</si>
  <si>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</si>
  <si>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</si>
  <si>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</si>
  <si>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</si>
  <si>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</si>
  <si>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</si>
  <si>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</si>
  <si>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</si>
  <si>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</si>
  <si>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</si>
  <si>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</si>
  <si>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</si>
  <si>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</si>
  <si>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</si>
  <si>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</si>
  <si>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</si>
  <si>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</si>
  <si>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</si>
  <si>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</si>
  <si>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</si>
  <si>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</si>
  <si>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</si>
  <si>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</si>
  <si>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</si>
  <si>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</si>
  <si>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</si>
  <si>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</si>
  <si>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</si>
  <si>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</si>
  <si>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</si>
  <si>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</si>
  <si>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</si>
  <si>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</si>
  <si>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</si>
  <si>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</si>
  <si>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</si>
  <si>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</si>
  <si>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</si>
  <si>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</si>
  <si>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</si>
  <si>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</si>
  <si>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</si>
  <si>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</si>
  <si>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</si>
  <si>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</si>
  <si>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</si>
  <si>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</si>
  <si>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</si>
  <si>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</si>
  <si>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</si>
  <si>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</si>
  <si>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</si>
  <si>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</si>
  <si>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</si>
  <si>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</si>
  <si>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</si>
  <si>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</si>
  <si>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</si>
  <si>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</si>
  <si>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</si>
  <si>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</si>
  <si>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</si>
  <si>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</si>
  <si>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</si>
  <si>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</si>
  <si>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</si>
  <si>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</si>
  <si>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</si>
  <si>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</si>
  <si>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</si>
  <si>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</si>
  <si>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</si>
  <si>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</si>
  <si>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</si>
  <si>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</si>
  <si>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</si>
  <si>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</si>
  <si>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</si>
  <si>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</si>
  <si>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</si>
  <si>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</si>
  <si>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</si>
  <si>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</si>
  <si>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</si>
  <si>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</si>
  <si>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</si>
  <si>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</si>
  <si>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</si>
  <si>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</si>
  <si>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</si>
  <si>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</si>
  <si>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</si>
  <si>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</si>
  <si>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</si>
  <si>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</si>
  <si>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</si>
  <si>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</si>
  <si>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</si>
  <si>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</si>
  <si>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</si>
  <si>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</si>
  <si>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</si>
  <si>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</si>
  <si>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</si>
  <si>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</si>
  <si>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</si>
  <si>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</si>
  <si>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</si>
  <si>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</si>
  <si>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</si>
  <si>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</si>
  <si>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</si>
  <si>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</si>
  <si>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</si>
  <si>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</si>
  <si>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</si>
  <si>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</si>
  <si>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</si>
  <si>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</si>
  <si>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</si>
  <si>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</si>
  <si>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</si>
  <si>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</si>
  <si>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</si>
  <si>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</si>
  <si>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</si>
  <si>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</si>
  <si>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</si>
  <si>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</si>
  <si>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</si>
  <si>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</si>
  <si>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</si>
  <si>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</si>
  <si>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</si>
  <si>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</si>
  <si>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</si>
  <si>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</si>
  <si>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</si>
  <si>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</si>
  <si>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</si>
  <si>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</si>
  <si>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</si>
  <si>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</si>
  <si>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</si>
  <si>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</si>
  <si>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</si>
  <si>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</si>
  <si>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</si>
  <si>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</si>
  <si>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</si>
  <si>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</si>
  <si>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</si>
  <si>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</si>
  <si>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</si>
  <si>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</si>
  <si>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</si>
  <si>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</si>
  <si>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</si>
  <si>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</si>
  <si>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</si>
  <si>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</si>
  <si>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</si>
  <si>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</si>
  <si>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</si>
  <si>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</si>
  <si>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</si>
  <si>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</si>
  <si>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</si>
  <si>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</si>
  <si>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</si>
  <si>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</si>
  <si>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</si>
  <si>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</si>
  <si>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</si>
  <si>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</si>
  <si>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</si>
  <si>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</si>
  <si>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</si>
  <si>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</si>
  <si>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</si>
  <si>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</si>
  <si>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</si>
  <si>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</si>
  <si>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</si>
  <si>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</si>
  <si>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</si>
  <si>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</si>
  <si>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</si>
  <si>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</si>
  <si>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</si>
  <si>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</si>
  <si>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</si>
  <si>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</si>
  <si>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</si>
  <si>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</si>
  <si>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</si>
  <si>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</si>
  <si>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</si>
  <si>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</si>
  <si>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</si>
  <si>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</si>
  <si>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</si>
  <si>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</si>
  <si>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</si>
  <si>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</si>
  <si>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</si>
  <si>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</si>
  <si>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</si>
  <si>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</si>
  <si>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</si>
  <si>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</si>
  <si>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</si>
  <si>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</si>
  <si>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</si>
  <si>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</si>
  <si>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</si>
  <si>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</si>
  <si>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</si>
  <si>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</si>
  <si>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</si>
  <si>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</si>
  <si>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</si>
  <si>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</si>
  <si>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</si>
  <si>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</si>
  <si>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</si>
  <si>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</si>
  <si>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</si>
  <si>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</si>
  <si>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</si>
  <si>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</si>
  <si>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</si>
  <si>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</si>
  <si>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</si>
  <si>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</si>
  <si>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</si>
  <si>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</si>
  <si>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</si>
  <si>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</si>
  <si>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</si>
  <si>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</si>
  <si>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</si>
  <si>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</si>
  <si>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</si>
  <si>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</si>
  <si>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</si>
  <si>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</si>
  <si>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</si>
  <si>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</si>
  <si>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</si>
  <si>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</si>
  <si>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</si>
  <si>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</si>
  <si>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</si>
  <si>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</si>
  <si>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</si>
  <si>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</si>
  <si>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</si>
  <si>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</si>
  <si>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</si>
  <si>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</si>
  <si>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</si>
  <si>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</si>
  <si>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</si>
  <si>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</si>
  <si>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</si>
  <si>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</si>
  <si>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</si>
  <si>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</si>
  <si>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</si>
  <si>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</si>
  <si>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</si>
  <si>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</si>
  <si>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</si>
  <si>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</si>
  <si>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</si>
  <si>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</si>
  <si>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</si>
  <si>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</si>
  <si>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</si>
  <si>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</si>
  <si>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</si>
  <si>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</si>
  <si>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</si>
  <si>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</si>
  <si>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</si>
  <si>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</si>
  <si>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</si>
  <si>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</si>
  <si>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</si>
  <si>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</si>
  <si>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</si>
  <si>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</si>
  <si>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</si>
  <si>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</si>
  <si>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</si>
  <si>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</si>
  <si>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</si>
  <si>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</si>
  <si>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</si>
  <si>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</si>
  <si>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</si>
  <si>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</si>
  <si>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</si>
  <si>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</si>
  <si>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</si>
  <si>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</si>
  <si>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</si>
  <si>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</si>
  <si>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</si>
  <si>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</si>
  <si>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</si>
  <si>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</si>
  <si>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</si>
  <si>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</si>
  <si>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</si>
  <si>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</si>
  <si>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</si>
  <si>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</si>
  <si>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</si>
  <si>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</si>
  <si>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</si>
  <si>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</si>
  <si>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</si>
  <si>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</si>
  <si>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</si>
  <si>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</si>
  <si>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</si>
  <si>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</si>
  <si>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</si>
  <si>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</si>
  <si>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</si>
  <si>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</si>
  <si>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</si>
  <si>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</si>
  <si>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</si>
  <si>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</si>
  <si>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</si>
  <si>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</si>
  <si>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</si>
  <si>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</si>
  <si>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</si>
  <si>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</si>
  <si>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</si>
  <si>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</si>
  <si>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</si>
  <si>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</si>
  <si>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</si>
  <si>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</si>
  <si>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</si>
  <si>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</si>
  <si>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</si>
  <si>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</si>
  <si>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</si>
  <si>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</si>
  <si>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</si>
  <si>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</si>
  <si>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</si>
  <si>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</si>
  <si>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</si>
  <si>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</si>
  <si>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</si>
  <si>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</si>
  <si>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</si>
  <si>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</si>
  <si>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</si>
  <si>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</si>
  <si>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</si>
  <si>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</si>
  <si>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</si>
  <si>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</si>
  <si>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</si>
  <si>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</si>
  <si>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</si>
  <si>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</si>
  <si>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</si>
  <si>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</si>
  <si>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</si>
  <si>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</si>
  <si>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</si>
  <si>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</si>
  <si>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</si>
  <si>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</si>
  <si>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</si>
  <si>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</si>
  <si>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</si>
  <si>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</si>
  <si>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</si>
  <si>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</si>
  <si>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</si>
  <si>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</si>
  <si>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</si>
  <si>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</si>
  <si>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</si>
  <si>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</si>
  <si>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</si>
  <si>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</si>
  <si>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</si>
  <si>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</si>
  <si>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</si>
  <si>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</si>
  <si>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</si>
  <si>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</si>
  <si>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</si>
  <si>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</si>
  <si>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</si>
  <si>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</si>
  <si>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</si>
  <si>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</si>
  <si>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</si>
  <si>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</si>
  <si>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</si>
  <si>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</si>
  <si>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</si>
  <si>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</si>
  <si>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</si>
  <si>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</si>
  <si>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</si>
  <si>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</si>
  <si>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</si>
  <si>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</si>
  <si>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</si>
  <si>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</si>
  <si>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</si>
  <si>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</si>
  <si>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</si>
  <si>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</si>
  <si>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</si>
  <si>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</si>
  <si>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</si>
  <si>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</si>
  <si>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</si>
  <si>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</si>
  <si>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</si>
  <si>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</si>
  <si>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</si>
  <si>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</si>
  <si>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</si>
  <si>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</si>
  <si>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</si>
  <si>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</si>
  <si>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</si>
  <si>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</si>
  <si>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</si>
  <si>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</si>
  <si>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</si>
  <si>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</si>
  <si>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</si>
  <si>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</si>
  <si>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</si>
  <si>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</si>
  <si>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</si>
  <si>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</si>
  <si>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</si>
  <si>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</si>
  <si>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</si>
  <si>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</si>
  <si>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</si>
  <si>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</si>
  <si>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</si>
  <si>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</si>
  <si>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</si>
  <si>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</si>
  <si>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</si>
  <si>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</si>
  <si>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</si>
  <si>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</si>
  <si>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</si>
  <si>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</si>
  <si>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</si>
  <si>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</si>
  <si>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</si>
  <si>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</si>
  <si>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</si>
  <si>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</si>
  <si>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</si>
  <si>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</si>
  <si>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</si>
  <si>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</si>
  <si>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</si>
  <si>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</si>
  <si>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</si>
  <si>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</si>
  <si>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</si>
  <si>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</si>
  <si>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</si>
  <si>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</si>
  <si>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</si>
  <si>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</si>
  <si>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</si>
  <si>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</si>
  <si>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</si>
  <si>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</si>
  <si>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</si>
  <si>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</si>
  <si>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</si>
  <si>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</si>
  <si>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</si>
  <si>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</si>
  <si>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</si>
  <si>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</si>
  <si>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</si>
  <si>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</si>
  <si>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</si>
  <si>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</si>
  <si>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</si>
  <si>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</si>
  <si>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</si>
  <si>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</si>
  <si>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</si>
  <si>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</si>
  <si>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</si>
  <si>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</si>
  <si>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</si>
  <si>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</si>
  <si>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</si>
  <si>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</si>
  <si>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</si>
  <si>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</si>
  <si>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</si>
  <si>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</si>
  <si>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</si>
  <si>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</si>
  <si>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</si>
  <si>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</si>
  <si>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</si>
  <si>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</si>
  <si>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</si>
  <si>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</si>
  <si>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</si>
  <si>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</si>
  <si>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</si>
  <si>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</si>
  <si>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</si>
  <si>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</si>
  <si>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</si>
  <si>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</si>
  <si>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</si>
  <si>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</si>
  <si>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</si>
  <si>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</si>
  <si>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</si>
  <si>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</si>
  <si>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</si>
  <si>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</si>
  <si>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</si>
  <si>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</si>
  <si>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</si>
  <si>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</si>
  <si>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</si>
  <si>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</si>
  <si>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</si>
  <si>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</si>
  <si>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</si>
  <si>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</si>
  <si>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</si>
  <si>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</si>
  <si>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</si>
  <si>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</si>
  <si>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</si>
  <si>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</si>
  <si>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</si>
  <si>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</si>
  <si>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</si>
  <si>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</si>
  <si>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</si>
  <si>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</si>
  <si>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</si>
  <si>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</si>
  <si>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</si>
  <si>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</si>
  <si>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</si>
  <si>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</si>
  <si>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</si>
  <si>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</si>
  <si>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</si>
  <si>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</si>
  <si>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</si>
  <si>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</si>
  <si>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</si>
  <si>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</si>
  <si>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</si>
  <si>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</si>
  <si>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</si>
  <si>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</si>
  <si>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</si>
  <si>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</si>
  <si>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</si>
  <si>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</si>
  <si>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</si>
  <si>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</si>
  <si>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</si>
  <si>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</si>
  <si>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</si>
  <si>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</si>
  <si>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</si>
  <si>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</si>
  <si>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</si>
  <si>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</si>
  <si>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</si>
  <si>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</si>
  <si>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</si>
  <si>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</si>
  <si>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</si>
  <si>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</si>
  <si>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</si>
  <si>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</si>
  <si>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</si>
  <si>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</si>
  <si>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</si>
  <si>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</si>
  <si>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</si>
  <si>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</si>
  <si>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</si>
  <si>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</si>
  <si>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</si>
  <si>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</si>
  <si>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</si>
  <si>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</si>
  <si>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</si>
  <si>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</si>
  <si>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</si>
  <si>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</si>
  <si>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</si>
  <si>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</si>
  <si>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</si>
  <si>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</si>
  <si>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</si>
  <si>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</si>
  <si>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</si>
  <si>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</si>
  <si>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</si>
  <si>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</si>
  <si>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</si>
  <si>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</si>
  <si>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</si>
  <si>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</si>
  <si>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</si>
  <si>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</si>
  <si>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</si>
  <si>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</si>
  <si>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</si>
  <si>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</si>
  <si>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</si>
  <si>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</si>
  <si>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</si>
  <si>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</si>
  <si>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</si>
  <si>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</si>
  <si>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</si>
  <si>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</si>
  <si>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</si>
  <si>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</si>
  <si>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</si>
  <si>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</si>
  <si>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</si>
  <si>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</si>
  <si>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</si>
  <si>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</si>
  <si>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</si>
  <si>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</si>
  <si>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</si>
  <si>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</si>
  <si>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</si>
  <si>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</si>
  <si>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</si>
  <si>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</si>
  <si>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</si>
  <si>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</si>
  <si>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</si>
  <si>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</si>
  <si>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</si>
  <si>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</si>
  <si>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</si>
  <si>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</si>
  <si>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</si>
  <si>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</si>
  <si>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</si>
  <si>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</si>
  <si>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</si>
  <si>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</si>
  <si>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</si>
  <si>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</si>
  <si>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</si>
  <si>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</si>
  <si>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</si>
  <si>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</si>
  <si>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</si>
  <si>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</si>
  <si>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</si>
  <si>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</si>
  <si>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</si>
  <si>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</si>
  <si>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</si>
  <si>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</si>
  <si>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</si>
  <si>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</si>
  <si>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</si>
  <si>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</si>
  <si>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</si>
  <si>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</si>
  <si>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</si>
  <si>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</si>
  <si>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</si>
  <si>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</si>
  <si>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</si>
  <si>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</si>
  <si>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</si>
  <si>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</si>
  <si>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</si>
  <si>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</si>
  <si>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</si>
  <si>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</si>
  <si>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</si>
  <si>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</si>
  <si>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</si>
  <si>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</si>
  <si>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</si>
  <si>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</si>
  <si>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</si>
  <si>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</si>
  <si>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</si>
  <si>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</si>
  <si>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</si>
  <si>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</si>
  <si>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</si>
  <si>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</si>
  <si>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</si>
  <si>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</si>
  <si>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</si>
  <si>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</si>
  <si>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</si>
  <si>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</si>
  <si>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</si>
  <si>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</si>
  <si>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</si>
  <si>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</si>
  <si>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</si>
  <si>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</si>
  <si>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</si>
  <si>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</si>
  <si>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</si>
  <si>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</si>
  <si>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</si>
  <si>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</si>
  <si>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</si>
  <si>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</si>
  <si>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</si>
  <si>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</si>
  <si>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</si>
  <si>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</si>
  <si>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</si>
  <si>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</si>
  <si>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</si>
  <si>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</si>
  <si>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</si>
  <si>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</si>
  <si>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</si>
  <si>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</si>
  <si>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</si>
  <si>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</si>
  <si>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</si>
  <si>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</si>
  <si>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</si>
  <si>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</si>
  <si>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</si>
  <si>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</si>
  <si>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</si>
  <si>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</si>
  <si>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</si>
  <si>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</si>
  <si>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</si>
  <si>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</si>
  <si>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</si>
  <si>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</si>
  <si>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</si>
  <si>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</si>
  <si>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</si>
  <si>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</si>
  <si>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</si>
  <si>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</si>
  <si>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</si>
  <si>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</si>
  <si>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</si>
  <si>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</si>
  <si>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</si>
  <si>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</si>
  <si>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</si>
  <si>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</si>
  <si>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</si>
  <si>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</si>
  <si>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</si>
  <si>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</si>
  <si>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</si>
  <si>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</si>
  <si>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</si>
  <si>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</si>
  <si>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</si>
  <si>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</si>
  <si>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</si>
  <si>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</si>
  <si>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</si>
  <si>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</si>
  <si>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</si>
  <si>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</si>
  <si>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</si>
  <si>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</si>
  <si>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</si>
  <si>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</si>
  <si>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</si>
  <si>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</si>
  <si>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</si>
  <si>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</si>
  <si>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</si>
  <si>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</si>
  <si>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</si>
  <si>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</si>
  <si>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</si>
  <si>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</si>
  <si>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</si>
  <si>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</si>
  <si>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</si>
  <si>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</si>
  <si>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</si>
  <si>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</si>
  <si>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</si>
  <si>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</si>
  <si>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</si>
  <si>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</si>
  <si>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</si>
  <si>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</si>
  <si>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</si>
  <si>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</si>
  <si>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</si>
  <si>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</si>
  <si>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</si>
  <si>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</si>
  <si>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</si>
  <si>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</si>
  <si>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</si>
  <si>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</si>
  <si>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</si>
  <si>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</si>
  <si>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</si>
  <si>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</si>
  <si>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</si>
  <si>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</si>
  <si>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</si>
  <si>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</si>
  <si>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</si>
  <si>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</si>
  <si>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</si>
  <si>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</si>
  <si>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</si>
  <si>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</si>
  <si>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</si>
  <si>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</si>
  <si>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</si>
  <si>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</si>
  <si>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</si>
  <si>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</si>
  <si>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</si>
  <si>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</si>
  <si>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</si>
  <si>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</si>
  <si>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</si>
  <si>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</si>
  <si>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</si>
  <si>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</si>
  <si>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</si>
  <si>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</si>
  <si>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</si>
  <si>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</si>
  <si>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</si>
  <si>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</si>
  <si>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</si>
  <si>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</si>
  <si>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</si>
  <si>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</si>
  <si>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</si>
  <si>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</si>
  <si>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</si>
  <si>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</si>
  <si>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</si>
  <si>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</si>
  <si>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</si>
  <si>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</si>
  <si>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</si>
  <si>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</si>
  <si>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</si>
  <si>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</si>
  <si>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</si>
  <si>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</si>
  <si>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</si>
  <si>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</si>
  <si>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</si>
  <si>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</si>
  <si>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</si>
  <si>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</si>
  <si>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</si>
  <si>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</si>
  <si>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</si>
  <si>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</si>
  <si>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</si>
  <si>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</si>
  <si>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</si>
  <si>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</si>
  <si>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</si>
  <si>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</si>
  <si>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</si>
  <si>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</si>
  <si>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</si>
  <si>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</si>
  <si>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</si>
  <si>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</si>
  <si>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</si>
  <si>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</si>
  <si>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</si>
  <si>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</si>
  <si>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</si>
  <si>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</si>
  <si>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</si>
  <si>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</si>
  <si>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</si>
  <si>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</si>
  <si>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</si>
  <si>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</si>
  <si>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</si>
  <si>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</si>
  <si>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</si>
  <si>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</si>
  <si>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</si>
  <si>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</si>
  <si>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</si>
  <si>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</si>
  <si>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</si>
  <si>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</si>
  <si>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</si>
  <si>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</si>
  <si>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</si>
  <si>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</si>
  <si>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</si>
  <si>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</si>
  <si>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</si>
  <si>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</si>
  <si>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</si>
  <si>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</si>
  <si>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</si>
  <si>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</si>
  <si>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</si>
  <si>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</si>
  <si>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</si>
  <si>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</si>
  <si>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</si>
  <si>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</si>
  <si>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</si>
  <si>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</si>
  <si>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</si>
  <si>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</si>
  <si>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</si>
  <si>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</si>
  <si>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</si>
  <si>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</si>
  <si>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</si>
  <si>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</si>
  <si>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</si>
  <si>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</si>
  <si>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</si>
  <si>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</si>
  <si>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</si>
  <si>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</si>
  <si>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</si>
  <si>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</si>
  <si>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</si>
  <si>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</si>
  <si>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</si>
  <si>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</si>
  <si>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</si>
  <si>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</si>
  <si>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</si>
  <si>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</si>
  <si>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</si>
  <si>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</si>
  <si>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</si>
  <si>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</si>
  <si>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</si>
  <si>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</si>
  <si>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</si>
  <si>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</si>
  <si>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</si>
  <si>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</si>
  <si>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</si>
  <si>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</si>
  <si>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</si>
  <si>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</si>
  <si>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</si>
  <si>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</si>
  <si>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</si>
  <si>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</si>
  <si>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</si>
  <si>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</si>
  <si>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</si>
  <si>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</si>
  <si>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</si>
  <si>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</si>
  <si>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</si>
  <si>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</si>
  <si>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</si>
  <si>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</si>
  <si>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</si>
  <si>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</si>
  <si>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</si>
  <si>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</si>
  <si>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</si>
  <si>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</si>
  <si>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</si>
  <si>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</si>
  <si>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</si>
  <si>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</si>
  <si>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</si>
  <si>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</si>
  <si>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</si>
  <si>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</si>
  <si>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</si>
  <si>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</si>
  <si>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</si>
  <si>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</si>
  <si>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</si>
  <si>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</si>
  <si>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</si>
  <si>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</si>
  <si>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</si>
  <si>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</si>
  <si>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</si>
  <si>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</si>
  <si>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</si>
  <si>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</si>
  <si>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</si>
  <si>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</si>
  <si>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</si>
  <si>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</si>
  <si>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</si>
  <si>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</si>
  <si>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</si>
  <si>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</si>
  <si>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</si>
  <si>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</si>
  <si>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</si>
  <si>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</si>
  <si>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</si>
  <si>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</si>
  <si>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</si>
  <si>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</si>
  <si>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</si>
  <si>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</si>
  <si>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</si>
  <si>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</si>
  <si>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</si>
  <si>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</si>
  <si>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</si>
  <si>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</si>
  <si>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</si>
  <si>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</si>
  <si>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</si>
  <si>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</si>
  <si>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</si>
  <si>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</si>
  <si>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</si>
  <si>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</si>
  <si>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</si>
  <si>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</si>
  <si>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</si>
  <si>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</si>
  <si>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</si>
  <si>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</si>
  <si>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</si>
  <si>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</si>
  <si>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</si>
  <si>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</si>
  <si>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</si>
  <si>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</si>
  <si>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</si>
  <si>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</si>
  <si>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</si>
  <si>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</si>
  <si>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</si>
  <si>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</si>
  <si>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</si>
  <si>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</si>
  <si>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</si>
  <si>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</si>
  <si>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</si>
  <si>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</si>
  <si>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</si>
  <si>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</si>
  <si>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</si>
  <si>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</si>
  <si>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</si>
  <si>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</si>
  <si>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</si>
  <si>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</si>
  <si>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</si>
  <si>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</si>
  <si>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</si>
  <si>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</si>
  <si>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</si>
  <si>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</si>
  <si>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</si>
  <si>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</si>
  <si>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</si>
  <si>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</si>
  <si>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</si>
  <si>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</si>
  <si>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</si>
  <si>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</si>
  <si>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</si>
  <si>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</si>
  <si>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</si>
  <si>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</si>
  <si>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</si>
  <si>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</si>
  <si>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</si>
  <si>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</si>
  <si>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</si>
  <si>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</si>
  <si>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</si>
  <si>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</si>
  <si>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</si>
  <si>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</si>
  <si>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</si>
  <si>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</si>
  <si>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</si>
  <si>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</si>
  <si>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</si>
  <si>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</si>
  <si>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</si>
  <si>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</si>
  <si>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</si>
  <si>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</si>
  <si>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</si>
  <si>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</si>
  <si>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</si>
  <si>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</si>
  <si>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</si>
  <si>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</si>
  <si>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</si>
  <si>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</si>
  <si>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</si>
  <si>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</si>
  <si>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</si>
  <si>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</si>
  <si>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</si>
  <si>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</si>
  <si>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</si>
  <si>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</si>
  <si>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</si>
  <si>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</si>
  <si>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</si>
  <si>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</si>
  <si>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</si>
  <si>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</si>
  <si>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</si>
  <si>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</si>
  <si>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</si>
  <si>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</si>
  <si>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</si>
  <si>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</si>
  <si>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</si>
  <si>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</si>
  <si>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</si>
  <si>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</si>
  <si>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</si>
  <si>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</si>
  <si>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</si>
  <si>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</si>
  <si>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</si>
  <si>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</si>
  <si>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</si>
  <si>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</si>
  <si>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</si>
  <si>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</si>
  <si>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</si>
  <si>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</si>
  <si>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</si>
  <si>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</si>
  <si>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</si>
  <si>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</si>
  <si>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</si>
  <si>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</si>
  <si>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</si>
  <si>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</si>
  <si>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</si>
  <si>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</si>
  <si>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</si>
  <si>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</si>
  <si>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</si>
  <si>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</si>
  <si>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</si>
  <si>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</si>
  <si>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</si>
  <si>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</si>
  <si>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</si>
  <si>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</si>
  <si>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</si>
  <si>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</si>
  <si>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</si>
  <si>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</si>
  <si>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</si>
  <si>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</si>
  <si>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</si>
  <si>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</si>
  <si>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</si>
  <si>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</si>
  <si>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</si>
  <si>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</si>
  <si>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</si>
  <si>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</si>
  <si>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</si>
  <si>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</si>
  <si>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</si>
  <si>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</si>
  <si>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</si>
  <si>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</si>
  <si>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</si>
  <si>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</si>
  <si>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</si>
  <si>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</si>
  <si>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</si>
  <si>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</si>
  <si>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</si>
  <si>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</si>
  <si>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</si>
  <si>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</si>
  <si>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</si>
  <si>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</si>
  <si>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</si>
  <si>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</si>
  <si>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</si>
  <si>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</si>
  <si>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</si>
  <si>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</si>
  <si>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</si>
  <si>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</si>
  <si>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</si>
  <si>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</si>
  <si>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</si>
  <si>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</si>
  <si>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</si>
  <si>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</si>
  <si>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</si>
  <si>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</si>
  <si>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</si>
  <si>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</si>
  <si>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</si>
  <si>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</si>
  <si>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</si>
  <si>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</si>
  <si>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</si>
  <si>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</si>
  <si>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</si>
  <si>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</si>
  <si>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</si>
  <si>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</si>
  <si>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</si>
  <si>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</si>
  <si>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</si>
  <si>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</si>
  <si>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</si>
  <si>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</si>
  <si>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</si>
  <si>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</si>
  <si>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</si>
  <si>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</si>
  <si>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</si>
  <si>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</si>
  <si>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</si>
  <si>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</si>
  <si>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</si>
  <si>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</si>
  <si>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</si>
  <si>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</si>
  <si>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</si>
  <si>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</si>
  <si>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</si>
  <si>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</si>
  <si>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</si>
  <si>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</si>
  <si>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</si>
  <si>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</si>
  <si>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</si>
  <si>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</si>
  <si>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</si>
  <si>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</si>
  <si>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</si>
  <si>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</si>
  <si>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</si>
  <si>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</si>
  <si>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</si>
  <si>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</si>
  <si>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</si>
  <si>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</si>
  <si>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</si>
  <si>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</si>
  <si>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</si>
  <si>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</si>
  <si>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</si>
  <si>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</si>
  <si>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</si>
  <si>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</si>
  <si>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</si>
  <si>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</si>
  <si>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</si>
  <si>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</si>
  <si>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</si>
  <si>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</si>
  <si>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</si>
  <si>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</si>
  <si>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</si>
  <si>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</si>
  <si>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</si>
  <si>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</si>
  <si>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</si>
  <si>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</si>
  <si>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</si>
  <si>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</si>
  <si>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</si>
  <si>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</si>
  <si>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</si>
  <si>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</si>
  <si>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</si>
  <si>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</si>
  <si>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</si>
  <si>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</si>
  <si>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</si>
  <si>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</si>
  <si>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</si>
  <si>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</si>
  <si>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</si>
  <si>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</si>
  <si>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</si>
  <si>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</si>
  <si>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</si>
  <si>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</si>
  <si>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</si>
  <si>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</si>
  <si>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</si>
  <si>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</si>
  <si>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</si>
  <si>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</si>
  <si>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</si>
  <si>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</si>
  <si>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</si>
  <si>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</si>
  <si>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</si>
  <si>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</si>
  <si>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</si>
  <si>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</si>
  <si>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</si>
  <si>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</si>
  <si>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</si>
  <si>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</si>
  <si>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</si>
  <si>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</si>
  <si>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</si>
  <si>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</si>
  <si>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</si>
  <si>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</si>
  <si>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</si>
  <si>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</si>
  <si>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</si>
  <si>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</si>
  <si>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</si>
  <si>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</si>
  <si>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</si>
  <si>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</si>
  <si>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</si>
  <si>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</si>
  <si>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</si>
  <si>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</si>
  <si>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</si>
  <si>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</si>
  <si>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</si>
  <si>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</si>
  <si>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</si>
  <si>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</si>
  <si>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</si>
  <si>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</si>
  <si>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</si>
  <si>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</si>
  <si>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</si>
  <si>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</si>
  <si>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</si>
  <si>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</si>
  <si>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</si>
  <si>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</si>
  <si>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</si>
  <si>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</si>
  <si>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</si>
  <si>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</si>
  <si>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</si>
  <si>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</si>
  <si>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</si>
  <si>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</si>
  <si>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</si>
  <si>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</si>
  <si>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</si>
  <si>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</si>
  <si>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</si>
  <si>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</si>
  <si>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</si>
  <si>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</si>
  <si>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</si>
  <si>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</si>
  <si>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</si>
  <si>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</si>
  <si>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</si>
  <si>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</si>
  <si>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</si>
  <si>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</si>
  <si>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</si>
  <si>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</si>
  <si>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</si>
  <si>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</si>
  <si>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</si>
  <si>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</si>
  <si>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</si>
  <si>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</si>
  <si>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</si>
  <si>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</si>
  <si>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</si>
  <si>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</si>
  <si>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</si>
  <si>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</si>
  <si>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</si>
  <si>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</si>
  <si>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</si>
  <si>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</si>
  <si>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</si>
  <si>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</si>
  <si>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</si>
  <si>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</si>
  <si>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</si>
  <si>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</si>
  <si>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</si>
  <si>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</si>
  <si>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</si>
  <si>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</si>
  <si>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</si>
  <si>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</si>
  <si>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</si>
  <si>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</si>
  <si>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</si>
  <si>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</si>
  <si>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</si>
  <si>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</si>
  <si>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</si>
  <si>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</si>
  <si>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</si>
  <si>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</si>
  <si>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</si>
  <si>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</si>
  <si>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</si>
  <si>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</si>
  <si>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</si>
  <si>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</si>
  <si>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</si>
  <si>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</si>
  <si>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</si>
  <si>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</si>
  <si>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</si>
  <si>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</si>
  <si>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</si>
  <si>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</si>
  <si>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</si>
  <si>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</si>
  <si>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</si>
  <si>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</si>
  <si>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</si>
  <si>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</si>
  <si>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</si>
  <si>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</si>
  <si>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</si>
  <si>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</si>
  <si>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</si>
  <si>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</si>
  <si>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</si>
  <si>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</si>
  <si>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</si>
  <si>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</si>
  <si>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</si>
  <si>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</si>
  <si>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</si>
  <si>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</si>
  <si>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</si>
  <si>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</si>
  <si>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</si>
  <si>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</si>
  <si>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</si>
  <si>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</si>
  <si>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</si>
  <si>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</si>
  <si>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</si>
  <si>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</si>
  <si>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</si>
  <si>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</si>
  <si>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</si>
  <si>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</si>
  <si>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</si>
  <si>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</si>
  <si>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</si>
  <si>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</si>
  <si>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</si>
  <si>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</si>
  <si>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</si>
  <si>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</si>
  <si>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</si>
  <si>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</si>
  <si>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</si>
  <si>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</si>
  <si>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</si>
  <si>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</si>
  <si>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</si>
  <si>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</si>
  <si>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</si>
  <si>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</si>
  <si>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</si>
  <si>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</si>
  <si>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</si>
  <si>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</si>
  <si>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</si>
  <si>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</si>
  <si>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</si>
  <si>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</si>
  <si>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</si>
  <si>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</si>
  <si>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</si>
  <si>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</si>
  <si>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</si>
  <si>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</si>
  <si>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</si>
  <si>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</si>
  <si>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</si>
  <si>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</si>
  <si>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</si>
  <si>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</si>
  <si>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</si>
  <si>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</si>
  <si>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</si>
  <si>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</si>
  <si>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</si>
  <si>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</si>
  <si>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</si>
  <si>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</si>
  <si>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</si>
  <si>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</si>
  <si>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</si>
  <si>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</si>
  <si>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</si>
  <si>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</si>
  <si>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</si>
  <si>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</si>
  <si>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</si>
  <si>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</si>
  <si>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</si>
  <si>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</si>
  <si>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</si>
  <si>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</si>
  <si>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</si>
  <si>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</si>
  <si>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</si>
  <si>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</si>
  <si>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</si>
  <si>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</si>
  <si>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</si>
  <si>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</si>
  <si>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</si>
  <si>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</si>
  <si>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</si>
  <si>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</si>
  <si>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</si>
  <si>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</si>
  <si>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</si>
  <si>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</si>
  <si>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</si>
  <si>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</si>
  <si>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</si>
  <si>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</si>
  <si>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</si>
  <si>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</si>
  <si>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</si>
  <si>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</si>
  <si>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</si>
  <si>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</si>
  <si>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</si>
  <si>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</si>
  <si>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</si>
  <si>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</si>
  <si>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</si>
  <si>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</si>
  <si>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</si>
  <si>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</si>
  <si>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</si>
  <si>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</si>
  <si>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</si>
  <si>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</si>
  <si>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</si>
  <si>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</si>
  <si>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</si>
  <si>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</si>
  <si>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</si>
  <si>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</si>
  <si>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</si>
  <si>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</si>
  <si>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</si>
  <si>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</si>
  <si>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</si>
  <si>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</si>
  <si>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</si>
  <si>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</si>
  <si>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</si>
  <si>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</si>
  <si>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</si>
  <si>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</si>
  <si>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</si>
  <si>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</si>
  <si>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</si>
  <si>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</si>
  <si>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</si>
  <si>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</si>
  <si>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</si>
  <si>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</si>
  <si>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</si>
  <si>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</si>
  <si>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</si>
  <si>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</si>
  <si>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</si>
  <si>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</si>
  <si>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</si>
  <si>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</si>
  <si>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</si>
  <si>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</si>
  <si>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</si>
  <si>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</si>
  <si>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</si>
  <si>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</si>
  <si>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</si>
  <si>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</si>
  <si>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</si>
  <si>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</si>
  <si>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</si>
  <si>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</si>
  <si>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</si>
  <si>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</si>
  <si>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</si>
  <si>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</si>
  <si>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</si>
  <si>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</si>
  <si>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</si>
  <si>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</si>
  <si>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</si>
  <si>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</si>
  <si>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</si>
  <si>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</si>
  <si>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</si>
  <si>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</si>
  <si>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</si>
  <si>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</si>
  <si>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</si>
  <si>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</si>
  <si>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</si>
  <si>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</si>
  <si>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</si>
  <si>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</si>
  <si>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</si>
  <si>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</si>
  <si>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</si>
  <si>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</si>
  <si>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</si>
  <si>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</si>
  <si>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</si>
  <si>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</si>
  <si>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</si>
  <si>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</si>
  <si>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</si>
  <si>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</si>
  <si>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</si>
  <si>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</si>
  <si>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</si>
  <si>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</si>
  <si>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</si>
  <si>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</si>
  <si>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</si>
  <si>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</si>
  <si>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</si>
  <si>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</si>
  <si>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</si>
  <si>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</si>
  <si>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</si>
  <si>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</si>
  <si>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</si>
  <si>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</si>
  <si>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</si>
  <si>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</si>
  <si>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</si>
  <si>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</si>
  <si>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</si>
  <si>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</si>
  <si>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</si>
  <si>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</si>
  <si>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</si>
  <si>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</si>
  <si>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</si>
  <si>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</si>
  <si>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</si>
  <si>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</si>
  <si>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</si>
  <si>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</si>
  <si>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</si>
  <si>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</si>
  <si>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</si>
  <si>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</si>
  <si>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</si>
  <si>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</si>
  <si>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</si>
  <si>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</si>
  <si>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</si>
  <si>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</si>
  <si>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</si>
  <si>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</si>
  <si>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</si>
  <si>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</si>
  <si>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</si>
  <si>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</si>
  <si>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</si>
  <si>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</si>
  <si>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</si>
  <si>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</si>
  <si>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</si>
  <si>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</si>
  <si>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</si>
  <si>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</si>
  <si>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</si>
  <si>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</si>
  <si>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</si>
  <si>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</si>
  <si>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</si>
  <si>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</si>
  <si>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</si>
  <si>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</si>
  <si>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</si>
  <si>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</si>
  <si>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</si>
  <si>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</si>
  <si>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</si>
  <si>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</si>
  <si>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</si>
  <si>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</si>
  <si>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</si>
  <si>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</si>
  <si>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</si>
  <si>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</si>
  <si>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</si>
  <si>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</si>
  <si>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</si>
  <si>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</si>
  <si>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</si>
  <si>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</si>
  <si>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</si>
  <si>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</si>
  <si>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</si>
  <si>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</si>
  <si>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</si>
  <si>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</si>
  <si>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</si>
  <si>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</si>
  <si>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</si>
  <si>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</si>
  <si>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</si>
  <si>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</si>
  <si>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</si>
  <si>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</si>
  <si>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</si>
  <si>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</si>
  <si>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</si>
  <si>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</si>
  <si>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</si>
  <si>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</si>
  <si>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</si>
  <si>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</si>
  <si>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</si>
  <si>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</si>
  <si>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</si>
  <si>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</si>
  <si>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</si>
  <si>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</si>
  <si>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</si>
  <si>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</si>
  <si>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</si>
  <si>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</si>
  <si>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</si>
  <si>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</si>
  <si>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</si>
  <si>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</si>
  <si>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</si>
  <si>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</si>
  <si>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</si>
  <si>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</si>
  <si>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</si>
  <si>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</si>
  <si>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</si>
  <si>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</si>
  <si>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</si>
  <si>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</si>
  <si>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</si>
  <si>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</si>
  <si>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</si>
  <si>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</si>
  <si>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</si>
  <si>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</si>
  <si>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</si>
  <si>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</si>
  <si>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</si>
  <si>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</si>
  <si>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</si>
  <si>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</si>
  <si>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</si>
  <si>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</si>
  <si>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</si>
  <si>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</si>
  <si>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</si>
  <si>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</si>
  <si>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</si>
  <si>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</si>
  <si>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</si>
  <si>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</si>
  <si>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</si>
  <si>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</si>
  <si>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</si>
  <si>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</si>
  <si>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</si>
  <si>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</si>
  <si>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</si>
  <si>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</si>
  <si>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</si>
  <si>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</si>
  <si>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</si>
  <si>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</si>
  <si>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</si>
  <si>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</si>
  <si>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</si>
  <si>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</si>
  <si>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</si>
  <si>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</si>
  <si>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</si>
  <si>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</si>
  <si>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</si>
  <si>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</si>
  <si>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</si>
  <si>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</si>
  <si>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</si>
  <si>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</si>
  <si>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</si>
  <si>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</si>
  <si>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</si>
  <si>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</si>
  <si>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</si>
  <si>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</si>
  <si>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</si>
  <si>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</si>
  <si>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</si>
  <si>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</si>
  <si>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</si>
  <si>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</si>
  <si>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</si>
  <si>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</si>
  <si>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</si>
  <si>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</si>
  <si>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</si>
  <si>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</si>
  <si>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</si>
  <si>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</si>
  <si>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</si>
  <si>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</si>
  <si>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</si>
  <si>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</si>
  <si>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</si>
  <si>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</si>
  <si>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</si>
  <si>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</si>
  <si>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</si>
  <si>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</si>
  <si>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</si>
  <si>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</si>
  <si>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</si>
  <si>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</si>
  <si>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</si>
  <si>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</si>
  <si>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</si>
  <si>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</si>
  <si>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</si>
  <si>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</si>
  <si>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</si>
  <si>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</si>
  <si>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</si>
  <si>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</si>
  <si>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</si>
  <si>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</si>
  <si>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</si>
  <si>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</si>
  <si>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</si>
  <si>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</si>
  <si>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</si>
  <si>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</si>
  <si>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</si>
  <si>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</si>
  <si>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</si>
  <si>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</si>
  <si>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</si>
  <si>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</si>
  <si>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</si>
  <si>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</si>
  <si>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</si>
  <si>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</si>
  <si>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</si>
  <si>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</si>
  <si>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</si>
  <si>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</si>
  <si>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</si>
  <si>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</si>
  <si>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</si>
  <si>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</si>
  <si>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</si>
  <si>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</si>
  <si>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</si>
  <si>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</si>
  <si>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</si>
  <si>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</si>
  <si>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</si>
  <si>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</si>
  <si>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</si>
  <si>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</si>
  <si>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</si>
  <si>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</si>
  <si>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</si>
  <si>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</si>
  <si>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</si>
  <si>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</si>
  <si>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</si>
  <si>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</si>
  <si>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</si>
  <si>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</si>
  <si>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</si>
  <si>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</si>
  <si>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</si>
  <si>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</si>
  <si>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</si>
  <si>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</si>
  <si>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</si>
  <si>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</si>
  <si>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</si>
  <si>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</si>
  <si>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</si>
  <si>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</si>
  <si>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</si>
  <si>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</si>
  <si>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</si>
  <si>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</si>
  <si>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</si>
  <si>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</si>
  <si>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</si>
  <si>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</si>
  <si>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</si>
  <si>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</si>
  <si>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</si>
  <si>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</si>
  <si>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</si>
  <si>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</si>
  <si>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</si>
  <si>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</si>
  <si>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</si>
  <si>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</si>
  <si>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</si>
  <si>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</si>
  <si>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</si>
  <si>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</si>
  <si>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</si>
  <si>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</si>
  <si>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</si>
  <si>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</si>
  <si>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</si>
  <si>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</si>
  <si>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</si>
  <si>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</si>
  <si>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</si>
  <si>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</si>
  <si>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</si>
  <si>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</si>
  <si>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</si>
  <si>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</si>
  <si>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</si>
  <si>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</si>
  <si>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</si>
  <si>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</si>
  <si>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</si>
  <si>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</si>
  <si>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</si>
  <si>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</si>
  <si>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</si>
  <si>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</si>
  <si>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</si>
  <si>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</si>
  <si>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</si>
  <si>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</si>
  <si>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</si>
  <si>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</si>
  <si>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</si>
  <si>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</si>
  <si>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</si>
  <si>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</si>
  <si>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</si>
  <si>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</si>
  <si>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</si>
  <si>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</si>
  <si>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</si>
  <si>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</si>
  <si>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</si>
  <si>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</si>
  <si>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</si>
  <si>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</si>
  <si>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</si>
  <si>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</si>
  <si>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</si>
  <si>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</si>
  <si>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</si>
  <si>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</si>
  <si>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</si>
  <si>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</si>
  <si>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</si>
  <si>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</si>
  <si>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</si>
  <si>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</si>
  <si>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</si>
  <si>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</si>
  <si>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</si>
  <si>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</si>
  <si>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</si>
  <si>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</si>
  <si>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</si>
  <si>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</si>
  <si>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</si>
  <si>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</si>
  <si>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</si>
  <si>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</si>
  <si>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</si>
  <si>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PCM-20251206-00000927</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</si>
  <si>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</si>
  <si>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</si>
  <si>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</si>
  <si>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</si>
  <si>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</si>
  <si>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</si>
  <si>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</si>
  <si>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</si>
  <si>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</si>
  <si>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</si>
  <si>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</si>
  <si>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</si>
  <si>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</si>
  <si>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at site TS</t>
  </si>
  <si>
    <t>PCM-20251206-00000836</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</si>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</sst>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334.58428784722491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45997.532713773151</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45997.532713773151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45997.532713773151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45997.532713773151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45997.532713773151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45997.532713773151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45997.532713773151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45997.532713773151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45997.532713773151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45997.532713773151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45997.532713773151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45997.532713773151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45997.532713773151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45997.532713773151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45997.532713773151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45997.532713773151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45997.532713773151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45997.532713773151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45997.532713773151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45997.532713773151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45997.532713773151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45997.532713773151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45997.532713773151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45997.532713773151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45997.532713773151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45997.532713773151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45997.532713773151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45997.532713773151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45997.532713773151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45997.532713773151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45997.532713773151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45997.532713773151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45997.532713773151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45997.532713773151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45997.532713773151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45997.532713773151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45997.532713773151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45997.532713773151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45997.532713773151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45997.532713773151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45997.532713773151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45997.532713773151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45997.532713773151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45997.532713773151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45997.532713773151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45997.532713773151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45997.532713773151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45997.532713773151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45997.532713773151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45997.532713773151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45997.532713773151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45997.532713773151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45997.532713773151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45997.532713773151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45997.532713773151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45997.532713773151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45997.532713773151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45997.532713773151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45997.532713773151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45997.532713773151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45997.532713773151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45997.532713773151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45997.532713773151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45997.532713773151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45997.532713773151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45997.532713773151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45997.532713773151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45997.532713773151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45997.532713773151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45997.532713773151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45997.532713773151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45997.532713773151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45997.532713773151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45997.532713773151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45997.532713773151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45997.532713773151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45997.532713773151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45997.532713773151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45997.532713773151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45997.532713773151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45997.532713773151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45997.532713773151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45997.532713773151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45997.532713773151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45997.532713773151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45997.532713773151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45997.532713773151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45997.532713773151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45997.532713773151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45997.532713773151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45997.532713773151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45997.532713773151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45997.532713773151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45997.532713773151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45997.532713773151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45997.532713773151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45997.532713773151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45997.532713773151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45997.532713773151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45997.532713773151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45997.532713773151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45997.532713773151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45997.532713773151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45997.532713773151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45997.532713773151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45997.532713773151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45997.532713773151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45997.532713773151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45997.532713773151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45997.532713773151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45997.532713773151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45997.532713773151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45997.532713773151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45997.532713773151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45997.532713773151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45997.532713773151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45997.532713773151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45997.532713773151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45997.532713773151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45997.532713773151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45997.532713773151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45997.532713773151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45997.532713773151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45997.532713773151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45997.532713773151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45997.532713773151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45997.532713773151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45997.532713773151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45997.532713773151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45997.532713773151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45997.532713773151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45997.532713773151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45997.532713773151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45997.532713773151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45997.532713773151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45997.532713773151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45997.532713773151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45997.532713773151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45997.532713773151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45997.532713773151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45997.532713773151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45997.532713773151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45997.532713773151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45997.532713773151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45997.532713773151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45997.532713773151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45997.532713773151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45997.532713773151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45997.532713773151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45997.532713773151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45997.532713773151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45997.532713773151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45997.532713773151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45997.532713773151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45997.532713773151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45997.532713773151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45997.532713773151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45997.532713773151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45997.532713773151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45997.532713773151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45997.532713773151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45997.532713773151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45997.532713773151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45997.532713773151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45997.532713773151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45997.532713773151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45997.532713773151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45997.532713773151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45997.532713773151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45997.532713773151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45997.532713773151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45997.532713773151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45997.532713773151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45997.532713773151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45997.532713773151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45997.532713773151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45997.532713773151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45997.532713773151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45997.532713773151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45997.532713773151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45997.532713773151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45997.532713773151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45997.532713773151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45997.532713773151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45997.532713773151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45997.532713773151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45997.532713773151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45997.532713773151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45997.532713773151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45997.532713773151</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45997.532713773151</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45997.532713773151</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45997.532713773151</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tabSelected="1" workbookViewId="0">
      <selection activeCell="I10" sqref="I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172.53287581018958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13.145294791669585</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0.17733182870870223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9</v>
      </c>
      <c r="D6" s="18" t="s">
        <v>23838</v>
      </c>
      <c r="E6" s="18" t="s">
        <v>39109</v>
      </c>
      <c r="F6" s="97">
        <v>45997.490787037037</v>
      </c>
      <c r="G6" s="98">
        <f ca="1">IFERROR(NOW()-F6,"-")</f>
        <v>4.192673611396458E-2</v>
      </c>
      <c r="H6" s="154">
        <v>45997.529247685183</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18" t="s">
        <v>24212</v>
      </c>
      <c r="E7" s="18"/>
      <c r="F7" s="97"/>
      <c r="G7" s="98">
        <f ca="1">IFERROR(NOW()-F7,"-")</f>
        <v>45997.532713773151</v>
      </c>
      <c r="H7" s="97">
        <v>45997.524363425924</v>
      </c>
      <c r="I7" s="18" t="str">
        <f>IFERROR(VLOOKUP(D7,DB!A:F,6,0),"")</f>
        <v>Generator-SG</v>
      </c>
      <c r="J7" s="18" t="str">
        <f>IFERROR(VLOOKUP(D7,DB!A:G,7,0),"")</f>
        <v>In progress</v>
      </c>
      <c r="K7" s="19"/>
      <c r="L7" s="18" t="str">
        <f>IFERROR(VLOOKUP(D7,DB!A:I,9,0),"")</f>
        <v>Latis</v>
      </c>
    </row>
    <row r="8" spans="1:12" ht="31.5" customHeight="1">
      <c r="A8" s="96"/>
      <c r="B8" s="18" t="str">
        <f>IFERROR(VLOOKUP(D8,DB!A:K,11,0),"")</f>
        <v/>
      </c>
      <c r="C8" s="18"/>
      <c r="D8" s="18"/>
      <c r="E8" s="18"/>
      <c r="F8" s="97"/>
      <c r="G8" s="98">
        <f ca="1">IFERROR(NOW()-F8,"-")</f>
        <v>45997.532713773151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45997.532713773151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45997.532713773151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45997.532713773151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45997.532713773151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45997.532713773151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45997.532713773151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45997.532713773151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45997.532713773151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45997.532713773151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45997.532713773151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45997.532713773151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45997.532713773151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45997.532713773151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45997.532713773151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45997.532713773151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45997.532713773151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45997.532713773151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45997.532713773151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45997.532713773151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45997.532713773151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45997.532713773151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45997.532713773151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45997.532713773151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45997.532713773151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45997.532713773151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45997.532713773151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45997.532713773151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45997.532713773151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45997.532713773151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45997.532713773151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45997.532713773151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45997.532713773151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45997.532713773151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45997.532713773151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45997.532713773151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45997.532713773151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45997.532713773151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45997.532713773151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45997.532713773151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45997.532713773151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45997.532713773151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45997.532713773151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45997.532713773151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45997.532713773151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45997.532713773151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45997.532713773151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45997.532713773151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45997.532713773151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45997.532713773151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45997.532713773151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45997.532713773151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45997.532713773151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45997.532713773151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45997.532713773151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45997.532713773151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45997.532713773151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45997.532713773151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45997.532713773151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45997.532713773151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45997.532713773151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45997.532713773151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45997.532713773151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45997.532713773151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45997.532713773151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45997.532713773151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45997.532713773151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45997.532713773151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45997.532713773151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45997.532713773151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45997.532713773151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45997.532713773151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45997.532713773151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45997.532713773151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45997.532713773151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45997.532713773151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45997.532713773151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45997.532713773151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45997.532713773151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45997.532713773151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45997.532713773151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45997.532713773151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45997.532713773151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45997.532713773151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45997.532713773151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45997.532713773151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45997.532713773151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45997.532713773151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45997.532713773151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45997.532713773151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45997.532713773151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45997.532713773151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45997.532713773151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45997.532713773151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45997.532713773151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45997.532713773151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45997.532713773151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45997.532713773151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45997.532713773151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45997.532713773151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45997.532713773151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45997.532713773151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45997.532713773151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45997.532713773151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45997.532713773151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45997.532713773151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45997.532713773151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45997.532713773151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45997.532713773151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45997.532713773151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45997.532713773151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45997.532713773151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45997.532713773151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45997.532713773151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45997.532713773151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45997.532713773151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45997.532713773151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45997.532713773151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45997.532713773151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45997.532713773151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45997.532713773151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45997.532713773151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45997.532713773151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45997.532713773151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45997.532713773151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45997.532713773151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45997.532713773151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45997.532713773151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45997.532713773151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45997.532713773151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45997.532713773151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45997.532713773151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45997.532713773151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45997.532713773151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45997.532713773151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45997.532713773151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45997.532713773151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45997.532713773151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45997.532713773151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45997.532713773151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45997.532713773151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45997.532713773151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45997.532713773151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45997.532713773151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45997.532713773151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45997.532713773151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45997.532713773151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45997.532713773151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45997.532713773151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45997.532713773151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45997.532713773151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45997.532713773151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45997.532713773151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45997.532713773151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45997.532713773151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45997.532713773151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45997.532713773151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45997.532713773151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45997.532713773151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45997.532713773151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45997.532713773151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45997.532713773151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45997.532713773151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45997.532713773151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45997.532713773151</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45997.532713773151</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45997.532713773151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45997.532713773151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45997.532713773151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45997.532713773151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45997.532713773151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45997.532713773151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45997.532713773151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45997.532713773151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45997.532713773151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45997.532713773151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45997.532713773151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45997.532713773151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45997.532713773151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45997.532713773151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45997.532713773151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45997.532713773151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45997.532713773151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45997.532713773151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45997.532713773151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45997.532713773151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45997.532713773151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45997.532713773151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45997.532713773151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45997.532713773151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45997.532713773151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45997.532713773151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45997.532713773151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45997.532713773151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45997.532713773151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45997.532713773151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45997.532713773151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45997.532713773151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45997.532713773151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45997.532713773151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45997.532713773151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45997.532713773151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45997.532713773151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45997.532713773151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45997.532713773151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45997.532713773151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45997.532713773151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45997.532713773151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45997.532713773151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45997.532713773151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45997.532713773151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45997.532713773151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45997.532713773151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45997.532713773151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45997.532713773151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45997.532713773151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45997.532713773151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45997.532713773151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45997.532713773151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45997.532713773151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45997.532713773151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45997.532713773151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45997.532713773151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45997.532713773151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45997.532713773151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45997.532713773151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45997.532713773151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45997.532713773151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45997.532713773151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45997.532713773151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45997.532713773151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45997.532713773151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45997.532713773151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45997.532713773151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45997.532713773151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45997.532713773151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45997.532713773151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45997.532713773151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45997.532713773151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45997.532713773151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45997.532713773151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45997.532713773151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45997.532713773151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45997.532713773151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45997.532713773151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45997.532713773151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45997.532713773151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45997.532713773151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45997.532713773151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45997.532713773151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45997.532713773151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45997.532713773151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45997.532713773151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45997.532713773151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45997.532713773151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45997.532713773151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45997.532713773151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45997.532713773151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45997.532713773151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45997.532713773151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45997.532713773151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45997.532713773151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45997.532713773151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45997.532713773151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45997.532713773151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45997.532713773151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45997.532713773151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45997.532713773151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45997.532713773151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45997.532713773151</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45997.532713773151</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45997.532713773151</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45997.532713773151</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45997.532713773151</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45997.532713773151</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45997.532713773151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45997.532713773151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45997.532713773151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45997.532713773151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45997.532713773151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45997.532713773151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45997.532713773151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45997.532713773151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45997.532713773151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45997.532713773151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45997.532713773151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45997.532713773151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45997.532713773151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45997.532713773151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45997.532713773151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45997.532713773151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45997.532713773151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45997.532713773151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45997.532713773151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45997.532713773151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45997.532713773151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45997.532713773151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45997.532713773151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45997.532713773151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45997.532713773151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45997.532713773151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45997.532713773151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45997.532713773151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45997.532713773151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45997.532713773151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45997.532713773151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45997.532713773151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45997.532713773151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45997.532713773151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45997.532713773151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45997.532713773151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45997.532713773151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45997.532713773151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45997.532713773151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45997.532713773151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45997.532713773151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45997.532713773151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45997.532713773151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45997.532713773151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45997.532713773151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45997.532713773151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45997.532713773151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45997.532713773151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45997.532713773151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45997.532713773151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45997.532713773151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45997.532713773151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45997.532713773151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45997.532713773151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45997.532713773151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45997.532713773151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45997.532713773151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45997.532713773151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45997.532713773151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45997.532713773151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45997.532713773151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45997.532713773151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45997.532713773151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45997.532713773151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45997.532713773151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45997.532713773151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45997.532713773151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45997.532713773151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45997.532713773151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45997.532713773151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45997.532713773151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45997.532713773151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45997.532713773151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45997.532713773151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45997.532713773151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45997.532713773151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45997.532713773151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45997.532713773151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45997.532713773151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45997.532713773151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45997.532713773151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45997.532713773151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45997.532713773151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45997.532713773151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45997.532713773151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45997.532713773151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45997.532713773151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45997.532713773151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45997.532713773151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45997.532713773151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45997.532713773151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45997.532713773151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45997.532713773151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45997.532713773151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45997.532713773151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45997.532713773151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45997.532713773151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45997.532713773151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45997.532713773151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45997.532713773151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45997.532713773151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45997.532713773151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45997.532713773151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45997.532713773151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45997.532713773151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45997.532713773151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45997.532713773151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45997.532713773151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45997.532713773151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45997.532713773151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45997.532713773151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45997.532713773151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45997.532713773151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45997.532713773151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45997.532713773151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45997.532713773151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45997.532713773151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45997.532713773151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45997.532713773151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45997.532713773151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45997.532713773151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45997.532713773151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45997.532713773151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45997.532713773151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45997.532713773151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45997.532713773151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45997.532713773151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45997.532713773151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45997.532713773151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45997.532713773151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45997.532713773151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45997.532713773151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45997.532713773151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45997.532713773151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45997.532713773151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45997.532713773151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45997.532713773151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45997.532713773151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45997.532713773151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45997.532713773151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45997.532713773151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45997.532713773151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45997.532713773151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45997.532713773151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45997.532713773151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45997.532713773151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45997.532713773151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45997.532713773151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45997.532713773151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45997.532713773151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45997.532713773151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45997.532713773151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45997.532713773151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45997.532713773151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45997.532713773151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45997.532713773151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45997.532713773151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45997.532713773151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45997.532713773151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45997.532713773151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45997.532713773151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45997.532713773151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45997.532713773151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45997.532713773151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45997.532713773151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45997.532713773151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45997.532713773151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45997.532713773151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45997.532713773151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45997.532713773151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45997.532713773151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45997.532713773151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45997.532713773151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45997.532713773151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45997.532713773151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45997.532713773151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45997.532713773151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45997.532713773151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45997.532713773151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45997.532713773151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45997.532713773151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45997.532713773151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45997.532713773151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45997.532713773151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45997.532713773151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45997.532713773151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45997.532713773151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45997.532713773151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45997.532713773151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45997.532713773151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45997.532713773151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45997.532713773151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45997.532713773151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45997.532713773151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45997.532713773151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45997.532713773151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45997.532713773151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45997.532713773151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45997.532713773151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45997.532713773151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45997.532713773151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45997.532713773151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45997.532713773151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45997.532713773151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45997.532713773151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45997.532713773151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45997.532713773151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45997.532713773151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45997.532713773151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45997.532713773151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45997.532713773151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45997.532713773151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45997.532713773151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45997.532713773151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45997.532713773151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45997.532713773151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45997.532713773151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45997.532713773151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45997.532713773151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45997.532713773151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45997.532713773151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45997.532713773151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45997.532713773151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45997.532713773151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45997.532713773151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45997.532713773151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45997.532713773151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45997.532713773151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45997.532713773151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45997.532713773151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45997.532713773151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45997.532713773151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45997.532713773151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45997.532713773151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45997.532713773151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45997.532713773151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45997.532713773151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45997.532713773151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45997.532713773151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45997.532713773151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45997.532713773151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45997.532713773151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45997.532713773151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45997.532713773151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45997.532713773151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45997.532713773151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45997.532713773151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45997.532713773151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45997.532713773151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45997.532713773151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45997.532713773151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45997.532713773151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45997.532713773151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45997.532713773151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45997.532713773151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45997.532713773151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45997.532713773151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45997.532713773151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45997.532713773151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45997.532713773151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45997.532713773151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45997.532713773151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45997.532713773151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45997.532713773151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45997.532713773151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45997.532713773151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45997.532713773151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45997.532713773151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45997.532713773151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45997.532713773151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45997.532713773151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45997.532713773151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45997.532713773151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45997.532713773151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45997.532713773151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45997.532713773151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45997.532713773151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45997.532713773151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45997.532713773151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45997.532713773151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45997.532713773151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45997.532713773151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45997.532713773151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45997.532713773151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45997.532713773151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45997.532713773151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45997.532713773151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45997.532713773151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45997.532713773151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45997.532713773151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45997.532713773151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45997.532713773151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45997.532713773151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45997.532713773151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45997.532713773151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45997.532713773151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45997.532713773151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45997.532713773151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45997.532713773151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45997.532713773151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45997.532713773151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45997.532713773151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45997.532713773151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45997.532713773151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45997.532713773151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45997.532713773151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45997.532713773151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45997.532713773151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45997.532713773151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45997.532713773151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45997.532713773151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45997.532713773151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45997.532713773151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45997.532713773151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45997.532713773151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45997.532713773151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45997.532713773151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45997.532713773151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45997.532713773151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45997.532713773151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45997.532713773151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45997.532713773151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45997.532713773151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45997.532713773151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45997.532713773151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45997.532713773151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45997.532713773151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45997.532713773151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45997.532713773151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45997.532713773151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45997.532713773151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45997.532713773151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45997.532713773151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45997.532713773151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45997.532713773151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45997.532713773151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45997.532713773151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45997.532713773151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45997.532713773151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45997.532713773151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45997.532713773151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45997.532713773151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45997.532713773151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45997.532713773151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45997.532713773151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45997.532713773151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45997.532713773151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45997.532713773151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45997.532713773151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45997.532713773151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45997.532713773151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45997.532713773151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45997.532713773151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45997.532713773151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45997.532713773151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45997.532713773151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45997.532713773151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45997.532713773151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45997.532713773151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45997.532713773151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45997.532713773151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45997.532713773151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45997.532713773151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45997.532713773151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45997.532713773151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45997.532713773151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45997.532713773151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45997.532713773151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45997.532713773151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45997.532713773151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45997.532713773151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45997.532713773151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45997.532713773151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45997.532713773151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45997.532713773151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45997.532713773151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45997.532713773151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45997.532713773151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45997.532713773151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45997.532713773151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45997.532713773151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45997.532713773151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45997.532713773151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45997.532713773151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45997.532713773151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45997.532713773151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45997.532713773151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45997.532713773151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45997.532713773151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45997.532713773151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45997.532713773151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45997.532713773151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45997.532713773151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45997.532713773151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45997.532713773151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45997.532713773151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45997.532713773151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45997.532713773151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45997.532713773151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45997.532713773151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45997.532713773151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45997.532713773151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45997.532713773151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45997.532713773151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45997.532713773151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45997.532713773151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45997.532713773151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45997.532713773151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45997.532713773151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45997.532713773151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45997.532713773151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45997.532713773151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45997.532713773151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45997.532713773151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45997.532713773151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45997.532713773151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45997.532713773151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45997.532713773151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45997.532713773151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45997.532713773151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45997.532713773151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45997.532713773151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45997.532713773151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45997.532713773151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45997.532713773151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45997.532713773151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45997.532713773151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45997.532713773151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45997.532713773151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45997.532713773151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45997.532713773151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45997.532713773151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45997.532713773151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45997.532713773151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45997.532713773151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45997.532713773151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45997.532713773151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45997.532713773151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45997.532713773151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45997.532713773151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45997.532713773151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45997.532713773151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45997.532713773151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45997.532713773151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45997.532713773151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45997.532713773151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45997.532713773151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45997.532713773151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45997.532713773151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45997.532713773151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45997.532713773151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45997.532713773151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45997.532713773151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45997.532713773151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45997.532713773151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45997.532713773151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45997.532713773151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45997.532713773151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45997.532713773151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45997.532713773151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45997.532713773151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45997.532713773151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45997.532713773151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45997.532713773151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45997.532713773151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45997.532713773151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45997.532713773151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45997.532713773151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45997.532713773151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45997.532713773151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45997.532713773151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45997.532713773151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45997.532713773151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45997.532713773151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45997.532713773151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45997.532713773151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45997.532713773151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45997.532713773151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45997.532713773151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45997.532713773151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45997.532713773151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45997.532713773151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45997.532713773151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45997.532713773151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45997.532713773151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45997.532713773151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45997.532713773151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45997.532713773151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45997.532713773151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45997.532713773151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45997.532713773151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45997.532713773151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45997.532713773151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45997.532713773151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45997.532713773151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45997.532713773151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45997.532713773151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45997.532713773151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45997.532713773151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45997.532713773151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45997.532713773151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45997.532713773151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45997.532713773151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45997.532713773151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45997.532713773151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45997.532713773151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45997.532713773151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45997.532713773151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45997.532713773151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45997.532713773151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45997.532713773151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45997.532713773151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45997.532713773151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45997.532713773151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45997.532713773151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45997.532713773151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45997.532713773151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45997.532713773151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45997.532713773151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45997.532713773151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45997.532713773151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45997.532713773151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45997.532713773151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45997.532713773151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45997.532713773151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45997.532713773151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45997.532713773151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45997.532713773151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45997.532713773151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45997.532713773151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45997.532713773151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45997.532713773151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45997.532713773151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45997.532713773151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45997.532713773151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45997.532713773151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45997.532713773151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45997.532713773151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45997.532713773151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45997.532713773151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45997.532713773151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45997.532713773151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45997.532713773151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45997.532713773151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45997.532713773151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45997.532713773151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45997.532713773151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45997.532713773151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45997.532713773151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45997.532713773151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45997.532713773151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45997.532713773151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45997.532713773151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45997.532713773151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45997.532713773151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45997.532713773151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45997.532713773151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45997.532713773151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45997.532713773151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45997.532713773151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45997.532713773151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45997.532713773151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45997.532713773151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45997.532713773151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45997.532713773151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45997.532713773151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45997.532713773151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45997.532713773151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45997.532713773151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45997.532713773151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45997.532713773151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45997.532713773151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45997.532713773151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45997.532713773151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45997.532713773151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45997.532713773151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45997.532713773151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45997.532713773151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45997.532713773151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45997.532713773151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45997.532713773151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45997.532713773151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45997.532713773151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45997.532713773151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45997.532713773151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45997.532713773151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45997.532713773151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45997.532713773151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45997.532713773151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45997.532713773151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45997.532713773151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45997.532713773151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45997.532713773151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45997.532713773151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45997.532713773151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45997.532713773151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45997.532713773151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45997.532713773151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45997.532713773151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45997.532713773151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45997.532713773151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45997.532713773151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45997.532713773151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45997.532713773151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45997.532713773151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45997.532713773151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45997.532713773151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45997.532713773151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45997.532713773151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45997.532713773151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45997.532713773151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45997.532713773151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45997.532713773151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45997.532713773151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45997.532713773151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45997.532713773151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45997.532713773151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45997.532713773151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45997.532713773151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45997.532713773151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45997.532713773151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45997.532713773151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45997.532713773151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45997.532713773151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45997.532713773151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45997.532713773151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45997.532713773151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45997.532713773151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45997.532713773151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45997.532713773151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45997.532713773151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45997.532713773151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45997.532713773151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45997.532713773151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45997.532713773151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45997.532713773151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45997.532713773151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45997.532713773151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45997.532713773151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45997.532713773151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45997.532713773151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45997.532713773151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45997.532713773151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45997.532713773151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45997.532713773151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45997.532713773151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45997.532713773151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45997.532713773151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45997.532713773151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45997.532713773151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45997.532713773151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45997.532713773151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45997.532713773151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45997.532713773151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45997.532713773151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45997.532713773151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45997.532713773151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45997.532713773151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45997.532713773151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45997.532713773151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45997.532713773151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45997.532713773151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45997.532713773151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45997.532713773151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45997.532713773151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45997.532713773151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45997.532713773151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45997.532713773151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45997.532713773151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45997.532713773151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45997.532713773151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45997.532713773151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45997.532713773151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45997.532713773151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45997.532713773151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45997.532713773151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45997.532713773151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45997.532713773151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45997.532713773151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45997.532713773151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45997.532713773151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45997.532713773151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45997.532713773151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45997.532713773151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45997.532713773151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45997.532713773151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45997.532713773151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45997.532713773151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45997.532713773151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45997.532713773151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45997.532713773151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45997.532713773151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45997.532713773151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45997.532713773151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45997.532713773151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45997.532713773151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45997.532713773151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45997.532713773151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45997.532713773151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45997.532713773151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45997.532713773151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45997.532713773151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45997.532713773151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45997.532713773151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45997.532713773151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45997.532713773151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45997.532713773151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45997.532713773151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45997.532713773151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45997.532713773151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45997.532713773151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45997.532713773151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45997.532713773151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45997.532713773151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45997.532713773151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45997.532713773151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45997.532713773151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45997.532713773151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45997.532713773151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45997.532713773151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45997.532713773151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45997.532713773151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45997.532713773151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45997.532713773151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45997.532713773151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45997.532713773151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45997.532713773151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45997.532713773151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45997.532713773151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45997.532713773151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45997.532713773151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45997.532713773151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45997.532713773151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45997.532713773151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45997.532713773151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45997.532713773151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45997.532713773151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45997.532713773151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45997.532713773151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45997.532713773151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45997.532713773151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45997.532713773151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45997.532713773151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45997.532713773151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45997.532713773151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45997.532713773151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45997.532713773151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45997.532713773151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45997.532713773151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45997.532713773151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45997.532713773151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45997.532713773151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45997.532713773151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45997.532713773151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45997.532713773151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45997.532713773151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45997.532713773151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45997.532713773151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45997.532713773151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45997.532713773151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45997.532713773151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45997.532713773151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45997.532713773151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45997.532713773151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45997.532713773151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45997.532713773151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45997.532713773151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45997.532713773151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45997.532713773151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45997.532713773151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45997.532713773151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45997.532713773151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45997.532713773151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45997.532713773151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45997.532713773151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45997.532713773151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45997.532713773151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45997.532713773151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45997.532713773151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45997.532713773151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45997.532713773151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45997.532713773151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45997.532713773151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45997.532713773151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45997.532713773151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45997.532713773151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45997.532713773151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45997.532713773151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45997.532713773151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45997.532713773151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45997.532713773151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45997.532713773151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45997.532713773151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45997.532713773151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45997.532713773151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45997.532713773151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45997.532713773151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45997.532713773151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45997.532713773151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45997.532713773151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45997.532713773151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45997.532713773151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45997.532713773151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45997.532713773151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45997.532713773151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45997.532713773151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45997.532713773151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45997.532713773151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45997.532713773151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45997.532713773151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45997.532713773151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45997.532713773151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45997.532713773151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45997.532713773151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45997.532713773151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45997.532713773151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45997.532713773151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45997.532713773151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45997.532713773151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45997.532713773151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45997.532713773151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45997.532713773151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45997.532713773151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45997.532713773151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45997.532713773151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45997.532713773151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45997.532713773151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45997.532713773151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45997.532713773151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45997.532713773151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45997.532713773151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45997.532713773151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45997.532713773151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45997.532713773151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45997.532713773151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45997.532713773151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45997.532713773151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45997.532713773151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45997.532713773151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45997.532713773151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45997.532713773151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45997.532713773151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45997.532713773151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45997.532713773151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45997.532713773151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45997.532713773151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45997.532713773151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45997.532713773151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45997.532713773151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45997.532713773151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45997.532713773151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45997.532713773151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45997.532713773151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45997.532713773151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45997.532713773151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45997.532713773151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45997.532713773151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45997.532713773151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45997.532713773151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45997.532713773151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45997.532713773151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45997.532713773151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45997.532713773151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45997.532713773151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45997.532713773151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45997.532713773151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45997.532713773151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45997.532713773151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45997.532713773151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45997.532713773151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45997.532713773151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45997.532713773151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45997.532713773151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45997.532713773151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45997.532713773151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45997.532713773151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45997.532713773151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45997.532713773151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45997.532713773151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45997.532713773151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45997.532713773151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45997.532713773151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45997.532713773151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45997.532713773151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45997.532713773151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45997.532713773151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45997.532713773151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45997.532713773151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45997.532713773151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45997.532713773151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45997.532713773151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45997.532713773151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45997.532713773151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45997.532713773151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45997.532713773151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45997.532713773151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45997.532713773151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45997.532713773151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45997.532713773151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45997.532713773151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45997.532713773151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45997.532713773151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45997.532713773151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45997.532713773151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45997.532713773151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45997.532713773151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45997.532713773151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45997.532713773151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45997.532713773151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45997.532713773151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45997.532713773151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45997.532713773151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45997.532713773151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45997.532713773151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45997.532713773151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45997.532713773151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45997.532713773151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45997.532713773151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45997.532713773151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45997.532713773151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45997.532713773151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45997.532713773151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294.05199618055485</v>
      </c>
      <c r="H2" s="91">
        <v>45703.474768518521</v>
      </c>
      <c r="I2" s="91" t="str">
        <f>IFERROR(VLOOKUP(D2,DB!A:F,6,0),"")</f>
        <v>SCECO</v>
      </c>
      <c r="J2" s="91" t="str">
        <f>IFERROR(VLOOKUP(D2,DB!A:G,7,0),"")</f>
        <v>Dead</v>
      </c>
      <c r="K2" s="93" t="s">
        <v>39123</v>
      </c>
      <c r="L2" s="87" t="str">
        <f>IFERROR(VLOOKUP(D2,DB!A:I,9,0),"")</f>
        <v>Latis</v>
      </c>
    </row>
    <row r="3" spans="1:16" ht="15" customHeight="1">
      <c r="A3" s="107" t="s">
        <v>39124</v>
      </c>
      <c r="B3" s="107" t="str">
        <f>IFERROR(VLOOKUP(D3,DB!A:K,11,0),"")</f>
        <v>R4</v>
      </c>
      <c r="C3" s="89">
        <v>2</v>
      </c>
      <c r="D3" s="87" t="s">
        <v>32840</v>
      </c>
      <c r="E3" s="90" t="s">
        <v>39106</v>
      </c>
      <c r="F3" s="91">
        <v>45997.492002314815</v>
      </c>
      <c r="G3" s="92">
        <f t="shared" ref="G3:G66" ca="1" si="0">IFERROR(NOW()-F3,"")</f>
        <v>4.0711458335863426E-2</v>
      </c>
      <c r="H3" s="91">
        <v>45997.474282407406</v>
      </c>
      <c r="I3" s="107" t="str">
        <f>IFERROR(VLOOKUP(D3,DB!A:F,6,0),"")</f>
        <v>SCECO</v>
      </c>
      <c r="J3" s="107" t="str">
        <f>IFERROR(VLOOKUP(D3,DB!A:G,7,0),"")</f>
        <v>Dead</v>
      </c>
      <c r="K3" s="93" t="s">
        <v>39125</v>
      </c>
      <c r="L3" s="87" t="str">
        <f>IFERROR(VLOOKUP(D3,DB!A:I,9,0),"")</f>
        <v>Latis</v>
      </c>
    </row>
    <row r="4" spans="1:16" ht="15" customHeight="1">
      <c r="A4" s="107"/>
      <c r="B4" s="107" t="str">
        <f>IFERROR(VLOOKUP(D4,DB!A:K,11,0),"")</f>
        <v/>
      </c>
      <c r="C4" s="89"/>
      <c r="D4" s="87"/>
      <c r="E4" s="90"/>
      <c r="F4" s="91"/>
      <c r="G4" s="92">
        <f t="shared" ca="1" si="0"/>
        <v>45997.532713773151</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45997.532713773151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45997.532713773151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45997.532713773151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45997.532713773151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45997.532713773151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45997.532713773151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45997.532713773151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45997.532713773151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45997.532713773151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45997.532713773151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45997.532713773151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45997.532713773151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45997.532713773151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45997.532713773151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45997.532713773151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45997.532713773151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45997.532713773151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45997.532713773151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45997.532713773151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45997.532713773151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45997.532713773151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45997.532713773151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45997.532713773151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45997.532713773151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45997.532713773151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45997.532713773151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45997.532713773151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45997.532713773151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45997.532713773151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45997.532713773151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45997.532713773151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45997.532713773151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45997.532713773151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45997.532713773151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45997.532713773151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45997.532713773151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45997.532713773151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45997.532713773151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45997.532713773151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45997.532713773151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45997.532713773151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45997.532713773151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45997.532713773151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45997.532713773151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45997.532713773151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45997.532713773151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45997.532713773151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45997.532713773151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45997.532713773151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45997.532713773151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45997.532713773151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45997.532713773151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45997.532713773151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45997.532713773151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45997.532713773151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45997.532713773151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45997.532713773151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45997.532713773151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45997.532713773151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45997.532713773151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45997.532713773151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45997.532713773151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45997.532713773151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45997.532713773151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45997.532713773151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45997.532713773151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45997.532713773151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45997.532713773151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45997.532713773151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45997.532713773151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45997.532713773151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45997.532713773151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45997.532713773151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45997.532713773151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45997.532713773151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45997.532713773151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45997.532713773151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45997.532713773151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45997.532713773151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45997.532713773151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45997.532713773151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45997.532713773151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45997.532713773151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45997.532713773151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45997.532713773151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45997.532713773151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45997.532713773151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45997.532713773151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45997.532713773151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45997.532713773151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45997.532713773151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45997.532713773151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45997.532713773151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45997.532713773151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45997.532713773151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45997.532713773151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45997.532713773151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45997.532713773151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45997.532713773151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45997.532713773151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45997.532713773151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45997.532713773151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45997.532713773151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45997.532713773151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45997.532713773151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45997.532713773151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45997.532713773151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45997.532713773151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45997.532713773151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45997.532713773151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45997.532713773151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45997.532713773151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45997.532713773151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45997.532713773151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45997.532713773151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45997.532713773151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45997.532713773151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45997.532713773151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45997.532713773151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45997.532713773151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45997.532713773151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45997.532713773151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45997.532713773151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45997.532713773151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45997.532713773151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45997.532713773151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45997.532713773151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45997.532713773151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45997.532713773151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45997.532713773151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45997.532713773151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45997.532713773151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45997.532713773151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45997.532713773151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45997.532713773151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45997.532713773151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45997.532713773151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45997.532713773151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45997.532713773151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45997.532713773151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45997.532713773151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45997.532713773151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45997.532713773151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45997.532713773151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45997.532713773151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45997.532713773151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45997.532713773151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45997.532713773151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45997.532713773151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45997.532713773151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45997.532713773151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45997.532713773151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45997.532713773151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45997.532713773151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45997.532713773151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45997.532713773151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45997.532713773151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45997.532713773151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45997.532713773151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45997.532713773151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45997.532713773151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45997.532713773151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45997.532713773151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45997.532713773151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45997.532713773151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45997.532713773151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45997.532713773151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45997.532713773151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45997.532713773151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45997.532713773151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45997.532713773151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45997.532713773151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105.70065358796273</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71.343836458334408</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48.87160266203864</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16.159415162037476</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38181</v>
      </c>
      <c r="E6" s="37" t="s">
        <v>39106</v>
      </c>
      <c r="F6" s="38">
        <v>45997.482916666668</v>
      </c>
      <c r="G6" s="131">
        <f t="shared" ref="G6:G9" ca="1" si="2">IFERROR(NOW()-F6,"")</f>
        <v>4.9797106483310927E-2</v>
      </c>
      <c r="H6" s="38">
        <v>45997.477361111109</v>
      </c>
      <c r="I6" s="37" t="str">
        <f>IFERROR(VLOOKUP(D6,DB!A:F,6,0),"")</f>
        <v>SCECO</v>
      </c>
      <c r="J6" s="37" t="str">
        <f>IFERROR(VLOOKUP(D6,DB!A:G,7,0),"")</f>
        <v>Haj Removal</v>
      </c>
      <c r="K6" s="37" t="s">
        <v>39135</v>
      </c>
      <c r="L6" s="37" t="str">
        <f>IFERROR(VLOOKUP(D6,DB!A:I,9,0),"")</f>
        <v>Latis</v>
      </c>
    </row>
    <row r="7" spans="1:13">
      <c r="A7" s="37" t="s">
        <v>39136</v>
      </c>
      <c r="B7" s="37" t="str">
        <f>IFERROR(VLOOKUP(D7,DB!A:K,11,0),"")</f>
        <v>R5</v>
      </c>
      <c r="C7" s="37">
        <v>1</v>
      </c>
      <c r="D7" s="37" t="s">
        <v>33367</v>
      </c>
      <c r="E7" s="37" t="s">
        <v>39106</v>
      </c>
      <c r="F7" s="38">
        <v>45997.490694444445</v>
      </c>
      <c r="G7" s="131">
        <f t="shared" ca="1" si="2"/>
        <v>4.2019328706373926E-2</v>
      </c>
      <c r="H7" s="38">
        <v>45997.459444444445</v>
      </c>
      <c r="I7" s="37" t="str">
        <f>IFERROR(VLOOKUP(D7,DB!A:F,6,0),"")</f>
        <v>SCECO</v>
      </c>
      <c r="J7" s="37" t="str">
        <f>IFERROR(VLOOKUP(D7,DB!A:G,7,0),"")</f>
        <v>Dead</v>
      </c>
      <c r="K7" s="37" t="s">
        <v>39135</v>
      </c>
      <c r="L7" s="37" t="str">
        <f>IFERROR(VLOOKUP(D7,DB!A:I,9,0),"")</f>
        <v>Latis</v>
      </c>
    </row>
    <row r="8" spans="1:13">
      <c r="A8" s="37"/>
      <c r="B8" s="37" t="str">
        <f>IFERROR(VLOOKUP(D8,DB!A:K,11,0),"")</f>
        <v/>
      </c>
      <c r="C8" s="37"/>
      <c r="D8" s="37"/>
      <c r="E8" s="37"/>
      <c r="F8" s="38"/>
      <c r="G8" s="131">
        <f t="shared" ca="1" si="2"/>
        <v>45997.532713773151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45997.532713773151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ref="G10:G41" ca="1" si="3">IFERROR(NOW()-F10,"")</f>
        <v>45997.532713773151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45997.532713773151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45997.532713773151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45997.532713773151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45997.532713773151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45997.532713773151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45997.532713773151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45997.532713773151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45997.532713773151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45997.532713773151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45997.532713773151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45997.532713773151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45997.532713773151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45997.532713773151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45997.532713773151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45997.532713773151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45997.532713773151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45997.532713773151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45997.532713773151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45997.532713773151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45997.532713773151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45997.532713773151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45997.532713773151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45997.532713773151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45997.532713773151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45997.532713773151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45997.532713773151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45997.532713773151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45997.532713773151</v>
      </c>
      <c r="H38" s="38"/>
      <c r="I38" s="37" t="str">
        <f>IFERROR(VLOOKUP(D38,DB!A:F,6,0),"")</f>
        <v/>
      </c>
      <c r="J38" s="37" t="str">
        <f>IFERROR(VLOOKUP(D38,DB!A:G,7,0),"")</f>
        <v/>
      </c>
      <c r="K38" s="37"/>
      <c r="L38" s="37" t="str">
        <f>IFERROR(VLOOKUP(D38,DB!A:I,9,0),"")</f>
        <v/>
      </c>
    </row>
    <row r="39" spans="1:12">
      <c r="A39" s="146"/>
      <c r="B39" s="146" t="str">
        <f>IFERROR(VLOOKUP(D39,DB!A:K,11,0),"")</f>
        <v/>
      </c>
      <c r="C39" s="146"/>
      <c r="D39" s="146"/>
      <c r="E39" s="146"/>
      <c r="F39" s="147"/>
      <c r="G39" s="148">
        <f t="shared" ca="1" si="3"/>
        <v>45997.532713773151</v>
      </c>
      <c r="H39" s="147"/>
      <c r="I39" s="146" t="str">
        <f>IFERROR(VLOOKUP(D39,DB!A:F,6,0),"")</f>
        <v/>
      </c>
      <c r="J39" s="146" t="str">
        <f>IFERROR(VLOOKUP(D39,DB!A:G,7,0),"")</f>
        <v/>
      </c>
      <c r="K39" s="146"/>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5</v>
      </c>
      <c r="D2" s="115" t="s">
        <v>28419</v>
      </c>
      <c r="E2" s="138" t="s">
        <v>39106</v>
      </c>
      <c r="F2" s="117">
        <v>45997.399178240739</v>
      </c>
      <c r="G2" s="72">
        <f t="shared" ref="G2:G46" ca="1" si="0">IFERROR(NOW()-F2,"-")</f>
        <v>0.13353553241176996</v>
      </c>
      <c r="H2" s="117">
        <v>45997.399178240739</v>
      </c>
      <c r="I2" s="115" t="str">
        <f>IFERROR(VLOOKUP(D2,DB!A:F,6,0),"")</f>
        <v>SCECO</v>
      </c>
      <c r="J2" s="115" t="str">
        <f>IFERROR(VLOOKUP(D2,DB!A:G,7,0),"")</f>
        <v>Dead</v>
      </c>
      <c r="K2" s="118" t="s">
        <v>39138</v>
      </c>
      <c r="L2" s="133" t="str">
        <f>IFERROR(VLOOKUP(D2,DB!A:I,9,0),"")</f>
        <v>Latis</v>
      </c>
    </row>
    <row r="3" spans="1:16382" ht="31.5" customHeight="1">
      <c r="A3" s="114"/>
      <c r="B3" s="115" t="str">
        <f>IFERROR(VLOOKUP(D3,DB!A:K,11,0),"")</f>
        <v/>
      </c>
      <c r="C3" s="116"/>
      <c r="D3" s="115"/>
      <c r="E3" s="138"/>
      <c r="F3" s="117"/>
      <c r="G3" s="72">
        <f t="shared" ca="1" si="0"/>
        <v>45997.532713773151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45997.532713773151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45997.532713773151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45997.532713773151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45997.532713773151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45997.532713773151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45997.532713773151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45997.532713773151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45997.532713773151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45997.532713773151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45997.532713773151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45997.532713773151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45997.532713773151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45997.532713773151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45997.532713773151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45997.532713773151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45997.532713773151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45997.532713773151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45997.532713773151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45997.532713773151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45997.532713773151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45997.532713773151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45997.532713773151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45997.532713773151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45997.532713773151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45997.532713773151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45997.532713773151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45997.532713773151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45997.532713773151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45997.532713773151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45997.532713773151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45997.532713773151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45997.532713773151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45997.532713773151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45997.532713773151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45997.532713773151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45997.532713773151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45997.532713773151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45997.532713773151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45997.532713773151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45997.532713773151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45997.532713773151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45997.532713773151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45997.532713773151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45997.532713773151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45997.532713773151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45997.532713773151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45997.532713773151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45997.532713773151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45997.532713773151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45997.532713773151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45997.532713773151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45997.532713773151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45997.532713773151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45997.532713773151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45997.532713773151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45997.532713773151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45997.532713773151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45997.532713773151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45997.532713773151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45997.532713773151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45997.532713773151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45997.532713773151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45997.532713773151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45997.532713773151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45997.532713773151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45997.532713773151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45997.532713773151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45997.532713773151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45997.532713773151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45997.532713773151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45997.532713773151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45997.532713773151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45997.532713773151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45997.532713773151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45997.532713773151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45997.532713773151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45997.532713773151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45997.532713773151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45997.532713773151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45997.532713773151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45997.532713773151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45997.532713773151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45997.532713773151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45997.532713773151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45997.532713773151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45997.532713773151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45997.532713773151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45997.532713773151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45997.532713773151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45997.532713773151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45997.532713773151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45997.532713773151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45997.532713773151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45997.532713773151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45997.532713773151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45997.532713773151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45997.532713773151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45997.532713773151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45997.532713773151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45997.532713773151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45997.532713773151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45997.532713773151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45997.532713773151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45997.532713773151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45997.532713773151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45997.532713773151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45997.532713773151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45997.532713773151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45997.532713773151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45997.532713773151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45997.532713773151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45997.532713773151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45997.532713773151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45997.532713773151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45997.532713773151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45997.532713773151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45997.532713773151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45997.532713773151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45997.532713773151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45997.532713773151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45997.532713773151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45997.532713773151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45997.532713773151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45997.532713773151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45997.532713773151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45997.532713773151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45997.532713773151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45997.532713773151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45997.532713773151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45997.532713773151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45997.532713773151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45997.532713773151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45997.532713773151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45997.532713773151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45997.532713773151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45997.532713773151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45997.532713773151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45997.532713773151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45997.532713773151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45997.532713773151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45997.532713773151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45997.532713773151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45997.532713773151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45997.532713773151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45997.532713773151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45997.532713773151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45997.532713773151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45997.532713773151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45997.532713773151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45997.532713773151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45997.532713773151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45997.532713773151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45997.532713773151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45997.532713773151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45997.532713773151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45997.532713773151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45997.532713773151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45997.532713773151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45997.532713773151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45997.532713773151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45997.532713773151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45997.532713773151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45997.532713773151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45997.532713773151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45997.532713773151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45997.532713773151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45997.532713773151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45997.532713773151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45997.532713773151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45997.532713773151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45997.532713773151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45997.532713773151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45997.532713773151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45997.532713773151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45997.532713773151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45997.532713773151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45997.532713773151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45997.532713773151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45997.532713773151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45997.532713773151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45997.532713773151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45997.532713773151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45997.532713773151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45997.532713773151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45997.532713773151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45997.532713773151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45997.532713773151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45997.532713773151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45997.532713773151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45997.532713773151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45997.532713773151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45997.532713773151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45997.532713773151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45997.532713773151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45997.532713773151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45997.532713773151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45997.532713773151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45997.532713773151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45997.532713773151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45997.532713773151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45997.532713773151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45997.532713773151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45997.532713773151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45997.532713773151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45997.532713773151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45997.532713773151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45997.532713773151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45997.532713773151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45997.532713773151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45997.532713773151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45997.532713773151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45997.532713773151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45997.532713773151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45997.532713773151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45997.532713773151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45997.532713773151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45997.532713773151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45997.532713773151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45997.532713773151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45997.532713773151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45997.532713773151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45997.532713773151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45997.532713773151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45997.532713773151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45997.532713773151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45997.532713773151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45997.532713773151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45997.532713773151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45997.532713773151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45997.532713773151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45997.532713773151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45997.532713773151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45997.532713773151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45997.532713773151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45997.532713773151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45997.532713773151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45997.532713773151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45997.532713773151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45997.532713773151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45997.532713773151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45997.532713773151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45997.532713773151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45997.532713773151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45997.532713773151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45997.532713773151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45997.532713773151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45997.532713773151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45997.532713773151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45997.532713773151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45997.532713773151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45997.532713773151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45997.532713773151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45997.532713773151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45997.532713773151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45997.532713773151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45997.532713773151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45997.532713773151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45997.532713773151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45997.532713773151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45997.532713773151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45997.532713773151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45997.532713773151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45997.532713773151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45997.532713773151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45997.532713773151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45997.532713773151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45997.532713773151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45997.532713773151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45997.532713773151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45997.532713773151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45997.532713773151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45997.532713773151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45997.532713773151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45997.532713773151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45997.532713773151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45997.532713773151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45997.532713773151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45997.532713773151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45997.532713773151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45997.532713773151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45997.532713773151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45997.532713773151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45997.532713773151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45997.532713773151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45997.532713773151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45997.532713773151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45997.532713773151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45997.532713773151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45997.532713773151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45997.532713773151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45997.532713773151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45997.532713773151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45997.532713773151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45997.532713773151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45997.532713773151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45997.532713773151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45997.532713773151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45997.532713773151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45997.532713773151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45997.532713773151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45997.532713773151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45997.532713773151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45997.532713773151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45997.532713773151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45997.532713773151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45997.532713773151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45997.532713773151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45997.532713773151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45997.532713773151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45997.532713773151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45997.532713773151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45997.532713773151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45997.532713773151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45997.532713773151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45997.532713773151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45997.532713773151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45997.532713773151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45997.532713773151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45997.532713773151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45997.532713773151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45997.532713773151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45997.532713773151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45997.532713773151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45997.532713773151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45997.532713773151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45997.532713773151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45997.532713773151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45997.532713773151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45997.532713773151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45997.532713773151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45997.532713773151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45997.532713773151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45997.532713773151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45997.532713773151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45997.532713773151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45997.532713773151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45997.532713773151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45997.532713773151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45997.532713773151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45997.532713773151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45997.532713773151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45997.532713773151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45997.532713773151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45997.532713773151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45997.532713773151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45997.532713773151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45997.532713773151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45997.532713773151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45997.532713773151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45997.532713773151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45997.532713773151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45997.532713773151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45997.532713773151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45997.532713773151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45997.532713773151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45997.532713773151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45997.532713773151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45997.532713773151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45997.532713773151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45997.532713773151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45997.532713773151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45997.532713773151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45997.532713773151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45997.532713773151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45997.532713773151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45997.532713773151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45997.532713773151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45997.532713773151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45997.532713773151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45997.532713773151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45997.532713773151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45997.532713773151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45997.532713773151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45997.532713773151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45997.532713773151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45997.532713773151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45997.532713773151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45997.532713773151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45997.532713773151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45997.532713773151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45997.532713773151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45997.532713773151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45997.532713773151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45997.532713773151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45997.532713773151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45997.532713773151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45997.532713773151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45997.532713773151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45997.532713773151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45997.532713773151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45997.532713773151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45997.532713773151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45997.532713773151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45997.532713773151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45997.532713773151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45997.532713773151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45997.532713773151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45997.532713773151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45997.532713773151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45997.532713773151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45997.532713773151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45997.532713773151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45997.532713773151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45997.532713773151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45997.532713773151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45997.532713773151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45997.532713773151</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45997.532713773151</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45997.532713773151</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2025-12-06T09:47:09Z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